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35" windowHeight="9420"/>
  </bookViews>
  <sheets>
    <sheet name="КСС" sheetId="1" r:id="rId1"/>
  </sheets>
  <definedNames>
    <definedName name="_xlnm.Print_Titles" localSheetId="0">КСС!$6:$8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42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26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10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91" i="1" s="1"/>
  <c r="F79" i="1"/>
  <c r="F80" i="1"/>
  <c r="F81" i="1"/>
  <c r="F82" i="1"/>
  <c r="F83" i="1"/>
  <c r="F84" i="1"/>
  <c r="F85" i="1"/>
  <c r="F86" i="1"/>
  <c r="F87" i="1"/>
  <c r="F88" i="1"/>
  <c r="F89" i="1"/>
  <c r="F90" i="1"/>
  <c r="F55" i="1"/>
  <c r="F56" i="1"/>
  <c r="F57" i="1"/>
  <c r="F58" i="1"/>
  <c r="F29" i="1"/>
  <c r="F30" i="1"/>
  <c r="F52" i="1" s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3" i="1"/>
  <c r="F24" i="1"/>
  <c r="F25" i="1"/>
  <c r="F22" i="1"/>
  <c r="F20" i="1"/>
  <c r="F19" i="1"/>
  <c r="F18" i="1"/>
  <c r="F17" i="1"/>
  <c r="F16" i="1"/>
  <c r="F15" i="1"/>
  <c r="F14" i="1"/>
  <c r="F13" i="1"/>
  <c r="F12" i="1"/>
  <c r="F146" i="1"/>
  <c r="F147" i="1"/>
  <c r="F148" i="1"/>
  <c r="F149" i="1"/>
  <c r="F150" i="1"/>
  <c r="F128" i="1"/>
  <c r="F112" i="1"/>
  <c r="F93" i="1"/>
  <c r="F61" i="1"/>
  <c r="F54" i="1"/>
  <c r="F28" i="1"/>
  <c r="F26" i="1"/>
  <c r="F11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55" i="1"/>
  <c r="A56" i="1"/>
  <c r="A57" i="1"/>
  <c r="A5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23" i="1"/>
  <c r="A24" i="1"/>
  <c r="A25" i="1"/>
  <c r="A12" i="1"/>
  <c r="A13" i="1"/>
  <c r="A14" i="1"/>
  <c r="A15" i="1"/>
  <c r="A16" i="1"/>
  <c r="A17" i="1"/>
  <c r="A18" i="1"/>
  <c r="A19" i="1"/>
  <c r="F59" i="1" l="1"/>
  <c r="F152" i="1" s="1"/>
  <c r="F153" i="1" s="1"/>
  <c r="F154" i="1" l="1"/>
  <c r="F155" i="1" s="1"/>
  <c r="F156" i="1" s="1"/>
</calcChain>
</file>

<file path=xl/sharedStrings.xml><?xml version="1.0" encoding="utf-8"?>
<sst xmlns="http://schemas.openxmlformats.org/spreadsheetml/2006/main" count="290" uniqueCount="174">
  <si>
    <t>позиция</t>
  </si>
  <si>
    <t>Описание на вида работа</t>
  </si>
  <si>
    <t>Ед.        Мярка</t>
  </si>
  <si>
    <t>Коли-чество</t>
  </si>
  <si>
    <t>Ед. Цена</t>
  </si>
  <si>
    <t>Стойност</t>
  </si>
  <si>
    <t>лева</t>
  </si>
  <si>
    <t>Лева</t>
  </si>
  <si>
    <t>ЧАСТ ПЪТНА</t>
  </si>
  <si>
    <t>I.</t>
  </si>
  <si>
    <t>Подготвителни работи</t>
  </si>
  <si>
    <t>Премахване на светофарни секции, превоз на депо, предаване на Възложителя, включително всички свързани с това разходи</t>
  </si>
  <si>
    <t>бр.</t>
  </si>
  <si>
    <t>Демонтаж на рекламни съоръжения, превоз на депо, предаване на Възложителя, включително всички свързани с това разходи</t>
  </si>
  <si>
    <t>Демонтаж на пилон, превоз на депо, предаване на Възложителя, включително всички свързани с това разходи</t>
  </si>
  <si>
    <t>Разкъртване на бетонови бордюри и превоз на депо, включително всички свързани с това разходи, съгласно проекта</t>
  </si>
  <si>
    <t>м</t>
  </si>
  <si>
    <t>Разваляне на съществуваща тротоарна настилка, включително изкопаване, натоварване, транспортиране на определено разстояние, разтоварване на депо и оформянето му, съгласно изискванията на ТС</t>
  </si>
  <si>
    <t>м3</t>
  </si>
  <si>
    <t>Разваляне на съществуваща асфалтобетонова настилка на пътно платно, включително изкопаване, натоварване, транспортиране на определено разстояние, разтоварване на депо и оформянето му, съгласно изискванията на ТС</t>
  </si>
  <si>
    <t>Разваляне на съществуваща бетонова настилка, включително изкопаване, натоварване, транспортиране на определено разстояние, разтоварване на депо и оформянето му, съгласно изискванията на ТС</t>
  </si>
  <si>
    <t>Демонтаж на съществуващи стандартни пътни знаци, включително, натоварване, транспортиране  и предаване в посочен склад на Възложителя, разтоварване на депо</t>
  </si>
  <si>
    <t>Демонтаж на съществуващи нестандартни пътни знаци, включително, натоварване, транспортиране и предаване в посочен склад на Възложителя, разтоварване на депо</t>
  </si>
  <si>
    <t>ОБЩО ЗА СМЕТКА I:</t>
  </si>
  <si>
    <t>II.</t>
  </si>
  <si>
    <t>Земни работи</t>
  </si>
  <si>
    <t>Изкоп механизирано за отстраняване на съществуваща пътна основа, за осигуряване на Зона "А" (постигане на проектни нива на земна основа), включително натоварване, транспортиране на определено разстояние, разтоварване на депо и оформянето му съгласно ТС</t>
  </si>
  <si>
    <t>Изкоп за тротоари, велоалеи и зелени площи, включително натоварване, транспортиране на определено разстояние, разтоварване на депо и оформянето му съгласно  изискванията на ТС</t>
  </si>
  <si>
    <t>Изпълнение на насип за зона "А" от подходящи материали група "А-1",  съгласно ТС</t>
  </si>
  <si>
    <t>Доставка и полагане на хумус за зелени площи, съгласно проекта</t>
  </si>
  <si>
    <t>ОБЩО ЗА СМЕТКА II:</t>
  </si>
  <si>
    <t>III.</t>
  </si>
  <si>
    <t>Пътни работи</t>
  </si>
  <si>
    <t xml:space="preserve">Изпълнение на основни пластове от скален материал с подобрена зърнометрия ф0/63 с гранични условия (зърнометрия) съгласно ТС </t>
  </si>
  <si>
    <t xml:space="preserve">Изпълнение на основа за тротоари и велоалея от трошен камък с непрекъсната зърнометрия ф0/25  </t>
  </si>
  <si>
    <t xml:space="preserve">Изпълнение на подложен пясък при тактилни ивици на тротоари, съгласно проекта </t>
  </si>
  <si>
    <t xml:space="preserve">Изпълнение на циментопясъчен р-р при тактилни ивици на тротоари, съгласно проекта </t>
  </si>
  <si>
    <t>м2</t>
  </si>
  <si>
    <t xml:space="preserve">Изпълнение на насип от уплътнен несортиран трошен камък, съгласно проекта </t>
  </si>
  <si>
    <t xml:space="preserve">Доставка и полагане на гранитни павета за тротоари, съгласно проекта </t>
  </si>
  <si>
    <t xml:space="preserve">Доставка и полагане на тактилни ивици за насочване за осигуряване на достъпна среда, съгласно проекта </t>
  </si>
  <si>
    <t xml:space="preserve">Доставка и полагане на тактилни ивици за внимание за осигуряване на достъпна среда, съгласно проекта </t>
  </si>
  <si>
    <t>Доставка и полагане на пукнатиноразсейваща геомрежа с полимерно - битумно покритие за армиране с якост на опън 100/100 kN/m, с качество на материала съгласно ТС и проекта</t>
  </si>
  <si>
    <t>Доставка и полагане на нетъкан геотекстил за разделител между земна основа и Зона А, с качество на материала съгласно ТС и проекта</t>
  </si>
  <si>
    <t>Доставка и полагане на бетонови бордюри с размер 8/16/50, в съответствие с изискванията на ТС, включително всички свързани с това разходи.</t>
  </si>
  <si>
    <t>Доставка и полагане на бетонови бордюри с размер 15/25/50 - прав, в съответствие с изискванията на ТС, включително всички свързани с това разходи.</t>
  </si>
  <si>
    <t>Доставка и полагане на бетонови бордюри с размер 15/25/50 - легнал, в съответствие с изискванията на ТС, включително всички свързани с това разходи.</t>
  </si>
  <si>
    <t>Доставка и полагане на гранитни бордюри с размер 15/25, в съответствие с изискванията на ТС, включително всички свързани с това разходи.</t>
  </si>
  <si>
    <t>Доставка и полагане на водещи бетонови ивици - сиви, в съответствие с изискванията на ТС, включително всички свързани с това разходи.</t>
  </si>
  <si>
    <t>Доставка и полагане хоризонтална маркировка със студен пластик и перли, включително всички разходи</t>
  </si>
  <si>
    <t>Доставка и полагане жълта маркировъчна боя, включително всички разходи</t>
  </si>
  <si>
    <t>Доставка и монтаж на пътни знаци за временна организация на движението, включително всички разходи</t>
  </si>
  <si>
    <t>гл. сума</t>
  </si>
  <si>
    <t>Доставка и монтаж на стандартни пътни знаци съгласно ТС – Пътни знаци и чертежите, включително всички свързани с това разходи</t>
  </si>
  <si>
    <t>Доставка и монтаж на нестандартни пътни знаци съгласно ТС - Пътни знаци и чертежите, включително всички свързани с това разходи</t>
  </si>
  <si>
    <t>Преместване на съществуващи нестандартни  пътни знаци, включително всички свързани с това разходи</t>
  </si>
  <si>
    <t>Доставка и монтаж на тръбно решетъчен парапет - висок тип, включително всички свързани с това разходи</t>
  </si>
  <si>
    <t>м'</t>
  </si>
  <si>
    <t>Доставка и монтаж на армировъчна мрежа ф6.5 - 20/20 за площадки за смет и всички свързани с това разходи</t>
  </si>
  <si>
    <t>Доставка и полагане на бетон C30/37 със сулфатоустойчив цимент, при площадки за смет и подпорна стена, включително кофраж и всички необходими материали без армировката и всички свързани с това разходи</t>
  </si>
  <si>
    <t>ОБЩО ЗА СМЕТКА III:</t>
  </si>
  <si>
    <t>IV.</t>
  </si>
  <si>
    <t>Асфалтобетонови работи</t>
  </si>
  <si>
    <t>Доставка и полагане на асфалтова смес за долен пласт на покритието /биндер/, тип АС16 с ПмБ, вкл. битумен разлив за връзка, съгласно ТС</t>
  </si>
  <si>
    <t>т</t>
  </si>
  <si>
    <t>Доставка и полагане на плътен асфалтобетон, тип А с дебелина в уплътнено състояние 4 см, съгласно изискванията на ТС, с полимер модифициран битум, вкл. битумен разлив за връзка</t>
  </si>
  <si>
    <t>Доставка и полагане на плътен асфалтобетон, тип А с дебелина в уплътнено състояние 5 см, вкл. битумен разлив за връзка, съгласно ТС</t>
  </si>
  <si>
    <t>Доставка и полагане на плътен асфалтобетон, тип А - червен с дебелина в уплътнено състояние 5 см, вкл. битумен разлив за връзка, съгласно ТС</t>
  </si>
  <si>
    <t>Доставка и полагане на асфалтова смес за основа  Тип АС 31,5, осн. А0, вкл. битумен разлив за връзка, съгласно ТС</t>
  </si>
  <si>
    <t>ОБЩО ЗА СМЕТКА IV:</t>
  </si>
  <si>
    <t xml:space="preserve">V. </t>
  </si>
  <si>
    <t>Улично осветление</t>
  </si>
  <si>
    <t xml:space="preserve">Трасиране на кабелна линия </t>
  </si>
  <si>
    <t>км.</t>
  </si>
  <si>
    <t>Изкоп 0.8/0.4 метра и обратно засипване</t>
  </si>
  <si>
    <t>м.</t>
  </si>
  <si>
    <t>Демонтаж стълб за улично осветление</t>
  </si>
  <si>
    <t>Демонтаж тролейбусен стълб</t>
  </si>
  <si>
    <t>Демонтаж стълб на светофарна уредба</t>
  </si>
  <si>
    <t xml:space="preserve">Доставка и монтаж стоманобетонова кабелна шахта 100/100/80 см. </t>
  </si>
  <si>
    <t xml:space="preserve">Доставка и монтаж рамка и бетонов капак за шахта </t>
  </si>
  <si>
    <t>Направа фундамент за стълб на УО 1/1/1 м. вкл. анкери</t>
  </si>
  <si>
    <t>Доставка и монтаж стълб за УО h-9 метра, анкерно изпълнение</t>
  </si>
  <si>
    <t>Доставка и монтаж единична рогатка</t>
  </si>
  <si>
    <t>Доставка и монтаж Улично осветително тяло с Led - 120W, IP66, 16800lm</t>
  </si>
  <si>
    <t>Доставка и монтаж Улично осветително тяло с Led - 80W, IP66, 11650lm</t>
  </si>
  <si>
    <t>Доставка и монтаж светещ квадрат с Led - 1.5W вкл. стойка за земя</t>
  </si>
  <si>
    <t>Доставка и монтаж ел. табло Tled, IP66 със захранване 30W 230/24V DC, IP65</t>
  </si>
  <si>
    <t>Доставка и монтаж ел. табло Tп.с.</t>
  </si>
  <si>
    <t>Доставка и полагане гофрирана тръба Ф40</t>
  </si>
  <si>
    <t>Доставка и полагане PVC тръба Ф110</t>
  </si>
  <si>
    <t>Армиране тръбна мрежа с бетон</t>
  </si>
  <si>
    <t>м³.</t>
  </si>
  <si>
    <t>Доставка и изтегляне кабел СВТ - 3х10 мм² в тръба</t>
  </si>
  <si>
    <t>Доставка и изтегляне кабел СВТ - 3х6.0 мм² в тръба</t>
  </si>
  <si>
    <t>Доставка и изтегляне кабел СВТ - 3х1.5 мм² в тръба</t>
  </si>
  <si>
    <t>Доставка и изтегляне кабел СВТ - 3х1.5 мм² през стълб</t>
  </si>
  <si>
    <t>Доставка и монтаж клемна кутия за стълб с АП-6А</t>
  </si>
  <si>
    <t>Доставка и набиване тръбен заземител</t>
  </si>
  <si>
    <t>Доставка и монтаж клема - шина/кол</t>
  </si>
  <si>
    <t xml:space="preserve">Доставка и монтаж поцинкована шина 30/3 </t>
  </si>
  <si>
    <t xml:space="preserve">Свързване поцинкована шина 30/3 </t>
  </si>
  <si>
    <t>Свързване проводник 10 мм²</t>
  </si>
  <si>
    <t>Свързване проводник 6.0 мм²</t>
  </si>
  <si>
    <t>Свързване проводник 1,5 мм²</t>
  </si>
  <si>
    <t>ОБЩО ЗА СМЕТКА V:</t>
  </si>
  <si>
    <t xml:space="preserve">VI. </t>
  </si>
  <si>
    <t>Видеонаблюдение</t>
  </si>
  <si>
    <t>Доставка и монтаж IP камера 5.0 MPx 2592x1944@20 кад/сек, 1/2.7''CMOS, Tripplestream, 12Vdc/PoE, IP67</t>
  </si>
  <si>
    <t>Доставка и монтаж IP камера LPR 2.0 MPx, 5-50 m, IP67, 12Vdc/PoE</t>
  </si>
  <si>
    <t>Доставка и монтаж адаптор за монтаж на стълб</t>
  </si>
  <si>
    <t>Доставка и монтаж основа за камера</t>
  </si>
  <si>
    <t>Доставка и монтаж табло /РТ/, 800*600*300, IP66, със заключващ механизъм /включително UPS 1000 VA/</t>
  </si>
  <si>
    <t xml:space="preserve">Доставка и монтаж рутер с 4хSFP </t>
  </si>
  <si>
    <t>Доставка и монтаж Индустриален Full Gigabit 12-портов PoE мрежов комутатор /8х10/100/1000Mbps + 4 SFP/ PoE+ 30W</t>
  </si>
  <si>
    <t>Доставка и монтаж оптична разклонителна кутия за 12 SC</t>
  </si>
  <si>
    <t>Доставка и монтаж sc адаптер</t>
  </si>
  <si>
    <t>Доставка и монтаж пигтейл за sc</t>
  </si>
  <si>
    <t>Доставка и свързване оптична пач корда LC-SC</t>
  </si>
  <si>
    <t>Разделка и подготовка за сплайсване на оптичен кабел</t>
  </si>
  <si>
    <t>Сплайсване на оптично влакно</t>
  </si>
  <si>
    <t>Доставка и изтегляне кабел FTP cat.6a 4x2xAWG23</t>
  </si>
  <si>
    <t>Доставка и свързване конектор RJ45 Cat 6a</t>
  </si>
  <si>
    <t>Доставка и полагане проводник ПВа-2 - 6 мм²</t>
  </si>
  <si>
    <t>ОБЩО ЗА СМЕТКА VI:</t>
  </si>
  <si>
    <t xml:space="preserve">VII. </t>
  </si>
  <si>
    <t>Водопровод</t>
  </si>
  <si>
    <t>Изрязване асфалт</t>
  </si>
  <si>
    <t>Изкоп за водопровод и водом. шахти</t>
  </si>
  <si>
    <t>Подложка и обратно засипване пясък или сортирана фракция 5-7мм</t>
  </si>
  <si>
    <t>Обратно засипване з.п.</t>
  </si>
  <si>
    <t>Натоварване и транспорт земни почви</t>
  </si>
  <si>
    <t>Доставка и полагане  тръби DN32/10ат PEHD</t>
  </si>
  <si>
    <t>Доставка и монтаж ТСК  DN 32</t>
  </si>
  <si>
    <t>Бетонова/ ППР водомерна  шахта Ф1000</t>
  </si>
  <si>
    <t>Доставка и монтаж СК 32</t>
  </si>
  <si>
    <t>Доставка и монтаж СК 32 с изпр.</t>
  </si>
  <si>
    <t xml:space="preserve">Доставка и монтаж  водомер 5м3 </t>
  </si>
  <si>
    <t>Доставка и монтаж водовземен хидрант  3/4"</t>
  </si>
  <si>
    <t>Доставка и монтаж напълно окомплектована автоматизирана поливна система</t>
  </si>
  <si>
    <t>Изпробване водопровод</t>
  </si>
  <si>
    <t>ОБЩО ЗА СМЕТКА VII:</t>
  </si>
  <si>
    <t xml:space="preserve">VIII. </t>
  </si>
  <si>
    <t>Дъждовна канализация</t>
  </si>
  <si>
    <t>Доставка и полагане HDРE тр.DN200 с фасонни части</t>
  </si>
  <si>
    <t>Доставка и полагане HDРE тр.DN315 с фасонни части</t>
  </si>
  <si>
    <t>Доставка и полагане HDРE тр.DN400 с фасонни части</t>
  </si>
  <si>
    <t>Разбиване асфалт</t>
  </si>
  <si>
    <t>Изкоп земни почви канализация и шахти</t>
  </si>
  <si>
    <t>Обратно засипване НТК</t>
  </si>
  <si>
    <t>Натоварване и транспорт разбит асфалт</t>
  </si>
  <si>
    <t xml:space="preserve">Доставка и монтаж дъждоприемна шахта - единични </t>
  </si>
  <si>
    <t xml:space="preserve">Доставка и монтаж дъждоприемна шахта - двойна </t>
  </si>
  <si>
    <t>Доставка и монтаж линеен отводнител</t>
  </si>
  <si>
    <t>Заустване /ДШ/ към същ. РШ/ същ. канал</t>
  </si>
  <si>
    <t>ОБЩО ЗА СМЕТКА VIII:</t>
  </si>
  <si>
    <t>ЧАСТ ПАРКОУСТРОЙСТВО И БЛАГОУСТРОЙСТВО</t>
  </si>
  <si>
    <t>Доставка, засаждане и укрепване на декоративна растителност</t>
  </si>
  <si>
    <t>Сезонни цветя</t>
  </si>
  <si>
    <t>Tagetes patula</t>
  </si>
  <si>
    <t>Gazania</t>
  </si>
  <si>
    <t>Anthyrrinum</t>
  </si>
  <si>
    <t xml:space="preserve">Доставка и монтиране на ограничителна лента </t>
  </si>
  <si>
    <t>Подготовка на терена и затревяване с тревна смеска</t>
  </si>
  <si>
    <t>ОБЩО ЗА СМЕТКА IX:</t>
  </si>
  <si>
    <t>Обект: Кръгово кръстовище при бул. Васил Априлов и ул. Юрий Венелин, гр. Габрово</t>
  </si>
  <si>
    <t xml:space="preserve">КОЛИЧЕСТВЕНО - СТОЙНОСТНА СМЕТКА </t>
  </si>
  <si>
    <t>Образец 2.1</t>
  </si>
  <si>
    <t xml:space="preserve">Непредвидени разходи - 10% </t>
  </si>
  <si>
    <t xml:space="preserve">Обща сума с непредвидени разходи </t>
  </si>
  <si>
    <t xml:space="preserve">ДДС 20% </t>
  </si>
  <si>
    <t>ОБЩА СУМА с ДДС</t>
  </si>
  <si>
    <t>IX.</t>
  </si>
  <si>
    <t>ОБЩА СУМА (I+II+III+IV+V+VI+VII+VIII+IX)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</si>
</sst>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4" fontId="2" fillId="3" borderId="10" xfId="2" applyNumberFormat="1" applyFont="1" applyFill="1" applyBorder="1" applyAlignment="1">
      <alignment horizontal="center" vertical="center" wrapText="1"/>
    </xf>
    <xf numFmtId="4" fontId="2" fillId="3" borderId="11" xfId="2" applyNumberFormat="1" applyFont="1" applyFill="1" applyBorder="1" applyAlignment="1">
      <alignment horizontal="center" vertical="center" wrapText="1"/>
    </xf>
    <xf numFmtId="1" fontId="3" fillId="4" borderId="12" xfId="2" applyNumberFormat="1" applyFont="1" applyFill="1" applyBorder="1" applyAlignment="1">
      <alignment horizontal="center" vertical="center" wrapText="1"/>
    </xf>
    <xf numFmtId="4" fontId="2" fillId="4" borderId="13" xfId="2" applyNumberFormat="1" applyFont="1" applyFill="1" applyBorder="1" applyAlignment="1">
      <alignment horizontal="left" vertical="center" wrapText="1"/>
    </xf>
    <xf numFmtId="4" fontId="3" fillId="4" borderId="13" xfId="2" applyNumberFormat="1" applyFont="1" applyFill="1" applyBorder="1" applyAlignment="1">
      <alignment horizontal="center" vertical="center" wrapText="1"/>
    </xf>
    <xf numFmtId="1" fontId="2" fillId="4" borderId="12" xfId="1" applyNumberFormat="1" applyFont="1" applyFill="1" applyBorder="1" applyAlignment="1">
      <alignment horizontal="right" vertical="center" wrapText="1"/>
    </xf>
    <xf numFmtId="4" fontId="2" fillId="4" borderId="13" xfId="1" applyNumberFormat="1" applyFont="1" applyFill="1" applyBorder="1" applyAlignment="1">
      <alignment horizontal="left" vertical="center" wrapText="1"/>
    </xf>
    <xf numFmtId="4" fontId="2" fillId="4" borderId="13" xfId="1" applyNumberFormat="1" applyFont="1" applyFill="1" applyBorder="1" applyAlignment="1">
      <alignment horizontal="center" vertical="center" wrapText="1"/>
    </xf>
    <xf numFmtId="1" fontId="3" fillId="0" borderId="14" xfId="1" applyNumberFormat="1" applyFont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 wrapText="1"/>
    </xf>
    <xf numFmtId="4" fontId="3" fillId="0" borderId="16" xfId="1" applyNumberFormat="1" applyFont="1" applyBorder="1" applyAlignment="1">
      <alignment horizontal="right" vertical="center" wrapText="1"/>
    </xf>
    <xf numFmtId="4" fontId="3" fillId="0" borderId="17" xfId="1" applyNumberFormat="1" applyFont="1" applyBorder="1" applyAlignment="1">
      <alignment horizontal="right" vertical="center" wrapText="1"/>
    </xf>
    <xf numFmtId="4" fontId="3" fillId="0" borderId="18" xfId="1" applyNumberFormat="1" applyFont="1" applyBorder="1" applyAlignment="1">
      <alignment horizontal="right" vertical="center" wrapText="1"/>
    </xf>
    <xf numFmtId="4" fontId="3" fillId="4" borderId="26" xfId="2" applyNumberFormat="1" applyFont="1" applyFill="1" applyBorder="1" applyAlignment="1">
      <alignment horizontal="center" vertical="center" wrapText="1"/>
    </xf>
    <xf numFmtId="4" fontId="2" fillId="4" borderId="26" xfId="1" applyNumberFormat="1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5" xfId="0" applyFont="1" applyBorder="1"/>
    <xf numFmtId="0" fontId="4" fillId="0" borderId="27" xfId="0" applyFont="1" applyBorder="1"/>
    <xf numFmtId="4" fontId="4" fillId="0" borderId="6" xfId="0" applyNumberFormat="1" applyFont="1" applyBorder="1"/>
    <xf numFmtId="0" fontId="6" fillId="3" borderId="28" xfId="0" applyFont="1" applyFill="1" applyBorder="1"/>
    <xf numFmtId="4" fontId="6" fillId="3" borderId="11" xfId="0" applyNumberFormat="1" applyFont="1" applyFill="1" applyBorder="1"/>
    <xf numFmtId="1" fontId="3" fillId="5" borderId="14" xfId="1" applyNumberFormat="1" applyFont="1" applyFill="1" applyBorder="1" applyAlignment="1">
      <alignment horizontal="center" vertical="center" wrapText="1"/>
    </xf>
    <xf numFmtId="4" fontId="3" fillId="5" borderId="14" xfId="1" applyNumberFormat="1" applyFont="1" applyFill="1" applyBorder="1" applyAlignment="1">
      <alignment horizontal="center" vertical="center" wrapText="1"/>
    </xf>
    <xf numFmtId="4" fontId="3" fillId="5" borderId="16" xfId="1" applyNumberFormat="1" applyFont="1" applyFill="1" applyBorder="1" applyAlignment="1">
      <alignment horizontal="right" vertical="center" wrapText="1"/>
    </xf>
    <xf numFmtId="4" fontId="3" fillId="5" borderId="17" xfId="1" applyNumberFormat="1" applyFont="1" applyFill="1" applyBorder="1" applyAlignment="1">
      <alignment horizontal="right" vertical="center" wrapText="1"/>
    </xf>
    <xf numFmtId="4" fontId="3" fillId="0" borderId="15" xfId="1" applyNumberFormat="1" applyFont="1" applyBorder="1" applyAlignment="1">
      <alignment horizontal="justify" vertical="center" wrapText="1"/>
    </xf>
    <xf numFmtId="4" fontId="2" fillId="4" borderId="13" xfId="1" applyNumberFormat="1" applyFont="1" applyFill="1" applyBorder="1" applyAlignment="1">
      <alignment horizontal="justify" vertical="center" wrapText="1"/>
    </xf>
    <xf numFmtId="0" fontId="4" fillId="0" borderId="29" xfId="0" applyFont="1" applyBorder="1"/>
    <xf numFmtId="0" fontId="6" fillId="3" borderId="30" xfId="0" applyFont="1" applyFill="1" applyBorder="1"/>
    <xf numFmtId="0" fontId="4" fillId="0" borderId="19" xfId="0" applyFont="1" applyBorder="1" applyAlignment="1">
      <alignment horizontal="center" vertical="center"/>
    </xf>
    <xf numFmtId="0" fontId="6" fillId="3" borderId="20" xfId="0" applyFont="1" applyFill="1" applyBorder="1"/>
    <xf numFmtId="0" fontId="4" fillId="0" borderId="15" xfId="0" applyFont="1" applyBorder="1"/>
    <xf numFmtId="0" fontId="4" fillId="0" borderId="31" xfId="0" applyFont="1" applyBorder="1"/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/>
    <xf numFmtId="0" fontId="4" fillId="0" borderId="17" xfId="0" applyFont="1" applyBorder="1"/>
    <xf numFmtId="4" fontId="4" fillId="0" borderId="18" xfId="0" applyNumberFormat="1" applyFont="1" applyBorder="1"/>
    <xf numFmtId="1" fontId="3" fillId="0" borderId="33" xfId="1" applyNumberFormat="1" applyFont="1" applyBorder="1" applyAlignment="1">
      <alignment horizontal="center" vertical="center" wrapText="1"/>
    </xf>
    <xf numFmtId="4" fontId="3" fillId="0" borderId="34" xfId="1" applyNumberFormat="1" applyFont="1" applyBorder="1" applyAlignment="1">
      <alignment horizontal="justify" vertical="center" wrapText="1"/>
    </xf>
    <xf numFmtId="4" fontId="3" fillId="0" borderId="33" xfId="1" applyNumberFormat="1" applyFont="1" applyBorder="1" applyAlignment="1">
      <alignment horizontal="center" vertical="center" wrapText="1"/>
    </xf>
    <xf numFmtId="4" fontId="3" fillId="0" borderId="35" xfId="1" applyNumberFormat="1" applyFont="1" applyBorder="1" applyAlignment="1">
      <alignment horizontal="right" vertical="center" wrapText="1"/>
    </xf>
    <xf numFmtId="4" fontId="3" fillId="0" borderId="36" xfId="1" applyNumberFormat="1" applyFont="1" applyBorder="1" applyAlignment="1">
      <alignment horizontal="right" vertical="center" wrapText="1"/>
    </xf>
    <xf numFmtId="4" fontId="3" fillId="0" borderId="37" xfId="1" applyNumberFormat="1" applyFont="1" applyBorder="1" applyAlignment="1">
      <alignment horizontal="right" vertical="center" wrapText="1"/>
    </xf>
    <xf numFmtId="0" fontId="6" fillId="3" borderId="7" xfId="0" applyFont="1" applyFill="1" applyBorder="1"/>
    <xf numFmtId="4" fontId="5" fillId="3" borderId="21" xfId="0" applyNumberFormat="1" applyFont="1" applyFill="1" applyBorder="1" applyAlignment="1">
      <alignment horizontal="left" vertical="center" wrapText="1"/>
    </xf>
    <xf numFmtId="0" fontId="6" fillId="3" borderId="38" xfId="0" applyFont="1" applyFill="1" applyBorder="1"/>
    <xf numFmtId="4" fontId="6" fillId="3" borderId="39" xfId="0" applyNumberFormat="1" applyFont="1" applyFill="1" applyBorder="1"/>
    <xf numFmtId="1" fontId="3" fillId="5" borderId="8" xfId="1" applyNumberFormat="1" applyFont="1" applyFill="1" applyBorder="1" applyAlignment="1">
      <alignment horizontal="center" vertical="center" wrapText="1"/>
    </xf>
    <xf numFmtId="4" fontId="3" fillId="5" borderId="8" xfId="1" applyNumberFormat="1" applyFont="1" applyFill="1" applyBorder="1" applyAlignment="1">
      <alignment horizontal="center" vertical="center" wrapText="1"/>
    </xf>
    <xf numFmtId="4" fontId="3" fillId="5" borderId="9" xfId="1" applyNumberFormat="1" applyFont="1" applyFill="1" applyBorder="1" applyAlignment="1">
      <alignment horizontal="right" vertical="center" wrapText="1"/>
    </xf>
    <xf numFmtId="4" fontId="3" fillId="5" borderId="40" xfId="1" applyNumberFormat="1" applyFont="1" applyFill="1" applyBorder="1" applyAlignment="1">
      <alignment horizontal="right" vertical="center" wrapText="1"/>
    </xf>
    <xf numFmtId="4" fontId="2" fillId="5" borderId="18" xfId="1" applyNumberFormat="1" applyFont="1" applyFill="1" applyBorder="1" applyAlignment="1">
      <alignment horizontal="right" vertical="center" wrapText="1"/>
    </xf>
    <xf numFmtId="4" fontId="2" fillId="5" borderId="15" xfId="1" applyNumberFormat="1" applyFont="1" applyFill="1" applyBorder="1" applyAlignment="1">
      <alignment horizontal="justify" vertical="center" wrapText="1"/>
    </xf>
    <xf numFmtId="4" fontId="2" fillId="5" borderId="39" xfId="1" applyNumberFormat="1" applyFont="1" applyFill="1" applyBorder="1" applyAlignment="1">
      <alignment horizontal="right" vertical="center" wrapText="1"/>
    </xf>
    <xf numFmtId="4" fontId="2" fillId="5" borderId="7" xfId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1" fontId="2" fillId="0" borderId="24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1" fontId="2" fillId="0" borderId="21" xfId="1" applyNumberFormat="1" applyFont="1" applyBorder="1" applyAlignment="1">
      <alignment horizontal="center" vertical="center"/>
    </xf>
    <xf numFmtId="1" fontId="2" fillId="0" borderId="25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7" xfId="1" applyNumberFormat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" fontId="2" fillId="3" borderId="7" xfId="1" applyNumberFormat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horizontal="center" vertical="center" wrapText="1"/>
    </xf>
    <xf numFmtId="4" fontId="2" fillId="3" borderId="4" xfId="2" applyNumberFormat="1" applyFont="1" applyFill="1" applyBorder="1" applyAlignment="1">
      <alignment horizontal="center" vertical="center" wrapText="1"/>
    </xf>
    <xf numFmtId="4" fontId="2" fillId="3" borderId="9" xfId="2" applyNumberFormat="1" applyFont="1" applyFill="1" applyBorder="1" applyAlignment="1">
      <alignment horizontal="center" vertical="center" wrapText="1"/>
    </xf>
    <xf numFmtId="4" fontId="2" fillId="3" borderId="17" xfId="1" applyNumberFormat="1" applyFont="1" applyFill="1" applyBorder="1" applyAlignment="1">
      <alignment horizontal="center" vertical="center" wrapText="1"/>
    </xf>
    <xf numFmtId="4" fontId="2" fillId="3" borderId="5" xfId="1" applyNumberFormat="1" applyFont="1" applyFill="1" applyBorder="1" applyAlignment="1">
      <alignment horizontal="center" vertical="center" wrapText="1"/>
    </xf>
    <xf numFmtId="4" fontId="2" fillId="3" borderId="18" xfId="1" applyNumberFormat="1" applyFont="1" applyFill="1" applyBorder="1" applyAlignment="1">
      <alignment horizontal="center" vertical="center" wrapText="1"/>
    </xf>
    <xf numFmtId="4" fontId="2" fillId="3" borderId="6" xfId="1" applyNumberFormat="1" applyFont="1" applyFill="1" applyBorder="1" applyAlignment="1">
      <alignment horizontal="center" vertical="center" wrapText="1"/>
    </xf>
  </cellXfs>
  <cellStyles count="3">
    <cellStyle name="Нормален" xfId="0" builtinId="0"/>
    <cellStyle name="Нормален 2" xfId="1"/>
    <cellStyle name="Нормален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workbookViewId="0">
      <selection activeCell="M9" sqref="M9"/>
    </sheetView>
  </sheetViews>
  <sheetFormatPr defaultRowHeight="15" x14ac:dyDescent="0.25"/>
  <cols>
    <col min="1" max="1" width="5.5703125" customWidth="1"/>
    <col min="2" max="2" width="65.28515625" customWidth="1"/>
    <col min="3" max="3" width="8.140625" customWidth="1"/>
    <col min="6" max="6" width="13.140625" customWidth="1"/>
  </cols>
  <sheetData>
    <row r="1" spans="1:6" ht="15.75" thickBot="1" x14ac:dyDescent="0.3">
      <c r="A1" s="68" t="s">
        <v>167</v>
      </c>
      <c r="B1" s="69"/>
      <c r="C1" s="69"/>
      <c r="D1" s="69"/>
      <c r="E1" s="69"/>
      <c r="F1" s="70"/>
    </row>
    <row r="2" spans="1:6" x14ac:dyDescent="0.25">
      <c r="A2" s="56" t="s">
        <v>165</v>
      </c>
      <c r="B2" s="57"/>
      <c r="C2" s="57"/>
      <c r="D2" s="57"/>
      <c r="E2" s="57"/>
      <c r="F2" s="58"/>
    </row>
    <row r="3" spans="1:6" x14ac:dyDescent="0.25">
      <c r="A3" s="59"/>
      <c r="B3" s="60"/>
      <c r="C3" s="60"/>
      <c r="D3" s="60"/>
      <c r="E3" s="60"/>
      <c r="F3" s="61"/>
    </row>
    <row r="4" spans="1:6" x14ac:dyDescent="0.25">
      <c r="A4" s="62" t="s">
        <v>166</v>
      </c>
      <c r="B4" s="63"/>
      <c r="C4" s="63"/>
      <c r="D4" s="63"/>
      <c r="E4" s="63"/>
      <c r="F4" s="64"/>
    </row>
    <row r="5" spans="1:6" ht="15.75" thickBot="1" x14ac:dyDescent="0.3">
      <c r="A5" s="65"/>
      <c r="B5" s="66"/>
      <c r="C5" s="66"/>
      <c r="D5" s="66"/>
      <c r="E5" s="66"/>
      <c r="F5" s="67"/>
    </row>
    <row r="6" spans="1:6" x14ac:dyDescent="0.25">
      <c r="A6" s="71" t="s">
        <v>0</v>
      </c>
      <c r="B6" s="73" t="s">
        <v>1</v>
      </c>
      <c r="C6" s="75" t="s">
        <v>2</v>
      </c>
      <c r="D6" s="77" t="s">
        <v>3</v>
      </c>
      <c r="E6" s="79" t="s">
        <v>4</v>
      </c>
      <c r="F6" s="81" t="s">
        <v>5</v>
      </c>
    </row>
    <row r="7" spans="1:6" x14ac:dyDescent="0.25">
      <c r="A7" s="71"/>
      <c r="B7" s="73"/>
      <c r="C7" s="75"/>
      <c r="D7" s="77"/>
      <c r="E7" s="80"/>
      <c r="F7" s="82"/>
    </row>
    <row r="8" spans="1:6" ht="15.75" thickBot="1" x14ac:dyDescent="0.3">
      <c r="A8" s="72"/>
      <c r="B8" s="74"/>
      <c r="C8" s="76"/>
      <c r="D8" s="78"/>
      <c r="E8" s="1" t="s">
        <v>6</v>
      </c>
      <c r="F8" s="2" t="s">
        <v>7</v>
      </c>
    </row>
    <row r="9" spans="1:6" ht="15.75" thickBot="1" x14ac:dyDescent="0.3">
      <c r="A9" s="3"/>
      <c r="B9" s="4" t="s">
        <v>8</v>
      </c>
      <c r="C9" s="5"/>
      <c r="D9" s="5"/>
      <c r="E9" s="5"/>
      <c r="F9" s="14"/>
    </row>
    <row r="10" spans="1:6" ht="15.75" thickBot="1" x14ac:dyDescent="0.3">
      <c r="A10" s="6" t="s">
        <v>9</v>
      </c>
      <c r="B10" s="7" t="s">
        <v>10</v>
      </c>
      <c r="C10" s="8"/>
      <c r="D10" s="8"/>
      <c r="E10" s="8"/>
      <c r="F10" s="15"/>
    </row>
    <row r="11" spans="1:6" ht="30" x14ac:dyDescent="0.25">
      <c r="A11" s="9">
        <v>101</v>
      </c>
      <c r="B11" s="26" t="s">
        <v>11</v>
      </c>
      <c r="C11" s="10" t="s">
        <v>12</v>
      </c>
      <c r="D11" s="11">
        <v>18</v>
      </c>
      <c r="E11" s="12">
        <v>60.709999999999994</v>
      </c>
      <c r="F11" s="13">
        <f>ROUND(D11*E11,2)</f>
        <v>1092.78</v>
      </c>
    </row>
    <row r="12" spans="1:6" ht="30" x14ac:dyDescent="0.25">
      <c r="A12" s="9">
        <f>A11+1</f>
        <v>102</v>
      </c>
      <c r="B12" s="26" t="s">
        <v>13</v>
      </c>
      <c r="C12" s="10" t="s">
        <v>12</v>
      </c>
      <c r="D12" s="11">
        <v>1</v>
      </c>
      <c r="E12" s="12">
        <v>572.72000000000014</v>
      </c>
      <c r="F12" s="13">
        <f t="shared" ref="F12:F19" si="0">ROUND(D12*E12,2)</f>
        <v>572.72</v>
      </c>
    </row>
    <row r="13" spans="1:6" ht="30" x14ac:dyDescent="0.25">
      <c r="A13" s="9">
        <f t="shared" ref="A13:A18" si="1">A12+1</f>
        <v>103</v>
      </c>
      <c r="B13" s="26" t="s">
        <v>14</v>
      </c>
      <c r="C13" s="10" t="s">
        <v>12</v>
      </c>
      <c r="D13" s="11">
        <v>1</v>
      </c>
      <c r="E13" s="12">
        <v>435.44000000000005</v>
      </c>
      <c r="F13" s="13">
        <f t="shared" si="0"/>
        <v>435.44</v>
      </c>
    </row>
    <row r="14" spans="1:6" ht="30" x14ac:dyDescent="0.25">
      <c r="A14" s="9">
        <f t="shared" si="1"/>
        <v>104</v>
      </c>
      <c r="B14" s="26" t="s">
        <v>15</v>
      </c>
      <c r="C14" s="10" t="s">
        <v>16</v>
      </c>
      <c r="D14" s="11">
        <v>1380</v>
      </c>
      <c r="E14" s="12">
        <v>13.780000000000001</v>
      </c>
      <c r="F14" s="13">
        <f t="shared" si="0"/>
        <v>19016.400000000001</v>
      </c>
    </row>
    <row r="15" spans="1:6" ht="45.75" customHeight="1" x14ac:dyDescent="0.25">
      <c r="A15" s="9">
        <f t="shared" si="1"/>
        <v>105</v>
      </c>
      <c r="B15" s="26" t="s">
        <v>17</v>
      </c>
      <c r="C15" s="10" t="s">
        <v>18</v>
      </c>
      <c r="D15" s="11">
        <v>97.61999999999999</v>
      </c>
      <c r="E15" s="12">
        <v>36.89</v>
      </c>
      <c r="F15" s="13">
        <f t="shared" si="0"/>
        <v>3601.2</v>
      </c>
    </row>
    <row r="16" spans="1:6" ht="60" x14ac:dyDescent="0.25">
      <c r="A16" s="9">
        <f t="shared" si="1"/>
        <v>106</v>
      </c>
      <c r="B16" s="26" t="s">
        <v>19</v>
      </c>
      <c r="C16" s="10" t="s">
        <v>18</v>
      </c>
      <c r="D16" s="11">
        <v>444</v>
      </c>
      <c r="E16" s="12">
        <v>45.900000000000006</v>
      </c>
      <c r="F16" s="13">
        <f t="shared" si="0"/>
        <v>20379.599999999999</v>
      </c>
    </row>
    <row r="17" spans="1:6" ht="45" x14ac:dyDescent="0.25">
      <c r="A17" s="9">
        <f t="shared" si="1"/>
        <v>107</v>
      </c>
      <c r="B17" s="26" t="s">
        <v>20</v>
      </c>
      <c r="C17" s="10" t="s">
        <v>18</v>
      </c>
      <c r="D17" s="11">
        <v>9</v>
      </c>
      <c r="E17" s="12">
        <v>56.63</v>
      </c>
      <c r="F17" s="13">
        <f t="shared" si="0"/>
        <v>509.67</v>
      </c>
    </row>
    <row r="18" spans="1:6" ht="45" x14ac:dyDescent="0.25">
      <c r="A18" s="9">
        <f t="shared" si="1"/>
        <v>108</v>
      </c>
      <c r="B18" s="26" t="s">
        <v>21</v>
      </c>
      <c r="C18" s="10" t="s">
        <v>12</v>
      </c>
      <c r="D18" s="11">
        <v>33</v>
      </c>
      <c r="E18" s="12">
        <v>17.88</v>
      </c>
      <c r="F18" s="13">
        <f t="shared" si="0"/>
        <v>590.04</v>
      </c>
    </row>
    <row r="19" spans="1:6" ht="45" x14ac:dyDescent="0.25">
      <c r="A19" s="9">
        <f>A18+1</f>
        <v>109</v>
      </c>
      <c r="B19" s="26" t="s">
        <v>22</v>
      </c>
      <c r="C19" s="10" t="s">
        <v>12</v>
      </c>
      <c r="D19" s="11">
        <v>1</v>
      </c>
      <c r="E19" s="12">
        <v>24.740000000000002</v>
      </c>
      <c r="F19" s="13">
        <f t="shared" si="0"/>
        <v>24.74</v>
      </c>
    </row>
    <row r="20" spans="1:6" ht="15.75" thickBot="1" x14ac:dyDescent="0.3">
      <c r="A20" s="22"/>
      <c r="B20" s="53" t="s">
        <v>23</v>
      </c>
      <c r="C20" s="23"/>
      <c r="D20" s="24"/>
      <c r="E20" s="25"/>
      <c r="F20" s="52">
        <f>ROUND(SUM(F11:F19),2)</f>
        <v>46222.59</v>
      </c>
    </row>
    <row r="21" spans="1:6" ht="15.75" thickBot="1" x14ac:dyDescent="0.3">
      <c r="A21" s="6" t="s">
        <v>24</v>
      </c>
      <c r="B21" s="27" t="s">
        <v>25</v>
      </c>
      <c r="C21" s="8"/>
      <c r="D21" s="8"/>
      <c r="E21" s="8"/>
      <c r="F21" s="15"/>
    </row>
    <row r="22" spans="1:6" ht="60" x14ac:dyDescent="0.25">
      <c r="A22" s="9">
        <v>201</v>
      </c>
      <c r="B22" s="26" t="s">
        <v>26</v>
      </c>
      <c r="C22" s="10" t="s">
        <v>18</v>
      </c>
      <c r="D22" s="11">
        <v>6268.6522499999992</v>
      </c>
      <c r="E22" s="12">
        <v>19.73</v>
      </c>
      <c r="F22" s="13">
        <f>ROUND(D22*E22,2)</f>
        <v>123680.51</v>
      </c>
    </row>
    <row r="23" spans="1:6" ht="45" x14ac:dyDescent="0.25">
      <c r="A23" s="9">
        <f>A22+1</f>
        <v>202</v>
      </c>
      <c r="B23" s="26" t="s">
        <v>27</v>
      </c>
      <c r="C23" s="10" t="s">
        <v>18</v>
      </c>
      <c r="D23" s="11">
        <v>291.2</v>
      </c>
      <c r="E23" s="12">
        <v>19.73</v>
      </c>
      <c r="F23" s="13">
        <f t="shared" ref="F23:F25" si="2">ROUND(D23*E23,2)</f>
        <v>5745.38</v>
      </c>
    </row>
    <row r="24" spans="1:6" ht="30" x14ac:dyDescent="0.25">
      <c r="A24" s="9">
        <f>A23+1</f>
        <v>203</v>
      </c>
      <c r="B24" s="26" t="s">
        <v>28</v>
      </c>
      <c r="C24" s="10" t="s">
        <v>18</v>
      </c>
      <c r="D24" s="11">
        <v>2765.2395000000001</v>
      </c>
      <c r="E24" s="12">
        <v>58.249999999999993</v>
      </c>
      <c r="F24" s="13">
        <f t="shared" si="2"/>
        <v>161075.20000000001</v>
      </c>
    </row>
    <row r="25" spans="1:6" x14ac:dyDescent="0.25">
      <c r="A25" s="9">
        <f>A24+1</f>
        <v>204</v>
      </c>
      <c r="B25" s="26" t="s">
        <v>29</v>
      </c>
      <c r="C25" s="10" t="s">
        <v>18</v>
      </c>
      <c r="D25" s="11">
        <v>297.75</v>
      </c>
      <c r="E25" s="12">
        <v>41.759999999999991</v>
      </c>
      <c r="F25" s="13">
        <f t="shared" si="2"/>
        <v>12434.04</v>
      </c>
    </row>
    <row r="26" spans="1:6" ht="15.75" thickBot="1" x14ac:dyDescent="0.3">
      <c r="A26" s="22"/>
      <c r="B26" s="53" t="s">
        <v>30</v>
      </c>
      <c r="C26" s="23"/>
      <c r="D26" s="24"/>
      <c r="E26" s="25"/>
      <c r="F26" s="52">
        <f>ROUND(SUM(F22:F25),2)</f>
        <v>302935.13</v>
      </c>
    </row>
    <row r="27" spans="1:6" ht="15.75" thickBot="1" x14ac:dyDescent="0.3">
      <c r="A27" s="6" t="s">
        <v>31</v>
      </c>
      <c r="B27" s="27" t="s">
        <v>32</v>
      </c>
      <c r="C27" s="8"/>
      <c r="D27" s="8"/>
      <c r="E27" s="8"/>
      <c r="F27" s="15"/>
    </row>
    <row r="28" spans="1:6" ht="30" x14ac:dyDescent="0.25">
      <c r="A28" s="9">
        <v>301</v>
      </c>
      <c r="B28" s="26" t="s">
        <v>33</v>
      </c>
      <c r="C28" s="10" t="s">
        <v>18</v>
      </c>
      <c r="D28" s="11">
        <v>2706.4749999999995</v>
      </c>
      <c r="E28" s="12">
        <v>58.249999999999993</v>
      </c>
      <c r="F28" s="13">
        <f t="shared" ref="F28:F51" si="3">ROUND(D28*E28,2)</f>
        <v>157652.17000000001</v>
      </c>
    </row>
    <row r="29" spans="1:6" ht="30" x14ac:dyDescent="0.25">
      <c r="A29" s="9">
        <f>A28+1</f>
        <v>302</v>
      </c>
      <c r="B29" s="26" t="s">
        <v>34</v>
      </c>
      <c r="C29" s="10" t="s">
        <v>18</v>
      </c>
      <c r="D29" s="11">
        <v>367.20750000000004</v>
      </c>
      <c r="E29" s="12">
        <v>58.249999999999993</v>
      </c>
      <c r="F29" s="13">
        <f t="shared" si="3"/>
        <v>21389.84</v>
      </c>
    </row>
    <row r="30" spans="1:6" ht="30" x14ac:dyDescent="0.25">
      <c r="A30" s="9">
        <f t="shared" ref="A30:A38" si="4">A29+1</f>
        <v>303</v>
      </c>
      <c r="B30" s="26" t="s">
        <v>35</v>
      </c>
      <c r="C30" s="10" t="s">
        <v>18</v>
      </c>
      <c r="D30" s="11">
        <v>14.786000000000003</v>
      </c>
      <c r="E30" s="12">
        <v>66.320000000000007</v>
      </c>
      <c r="F30" s="13">
        <f t="shared" si="3"/>
        <v>980.61</v>
      </c>
    </row>
    <row r="31" spans="1:6" ht="30" x14ac:dyDescent="0.25">
      <c r="A31" s="9">
        <f t="shared" si="4"/>
        <v>304</v>
      </c>
      <c r="B31" s="26" t="s">
        <v>36</v>
      </c>
      <c r="C31" s="10" t="s">
        <v>37</v>
      </c>
      <c r="D31" s="11">
        <v>295.72000000000003</v>
      </c>
      <c r="E31" s="12">
        <v>16.37</v>
      </c>
      <c r="F31" s="13">
        <f t="shared" si="3"/>
        <v>4840.9399999999996</v>
      </c>
    </row>
    <row r="32" spans="1:6" ht="30" x14ac:dyDescent="0.25">
      <c r="A32" s="9">
        <f t="shared" si="4"/>
        <v>305</v>
      </c>
      <c r="B32" s="26" t="s">
        <v>38</v>
      </c>
      <c r="C32" s="10" t="s">
        <v>18</v>
      </c>
      <c r="D32" s="11">
        <v>381.32099999999997</v>
      </c>
      <c r="E32" s="12">
        <v>52.15</v>
      </c>
      <c r="F32" s="13">
        <f t="shared" si="3"/>
        <v>19885.89</v>
      </c>
    </row>
    <row r="33" spans="1:6" ht="30" x14ac:dyDescent="0.25">
      <c r="A33" s="9">
        <f t="shared" si="4"/>
        <v>306</v>
      </c>
      <c r="B33" s="26" t="s">
        <v>39</v>
      </c>
      <c r="C33" s="10" t="s">
        <v>37</v>
      </c>
      <c r="D33" s="11">
        <v>73</v>
      </c>
      <c r="E33" s="12">
        <v>117.41000000000001</v>
      </c>
      <c r="F33" s="13">
        <f t="shared" si="3"/>
        <v>8570.93</v>
      </c>
    </row>
    <row r="34" spans="1:6" ht="30" x14ac:dyDescent="0.25">
      <c r="A34" s="9">
        <f t="shared" si="4"/>
        <v>307</v>
      </c>
      <c r="B34" s="26" t="s">
        <v>40</v>
      </c>
      <c r="C34" s="10" t="s">
        <v>37</v>
      </c>
      <c r="D34" s="11">
        <v>192.64</v>
      </c>
      <c r="E34" s="12">
        <v>63.18</v>
      </c>
      <c r="F34" s="13">
        <f t="shared" si="3"/>
        <v>12171</v>
      </c>
    </row>
    <row r="35" spans="1:6" ht="30" x14ac:dyDescent="0.25">
      <c r="A35" s="9">
        <f t="shared" si="4"/>
        <v>308</v>
      </c>
      <c r="B35" s="26" t="s">
        <v>41</v>
      </c>
      <c r="C35" s="10" t="s">
        <v>37</v>
      </c>
      <c r="D35" s="11">
        <v>30.08</v>
      </c>
      <c r="E35" s="12">
        <v>63.18</v>
      </c>
      <c r="F35" s="13">
        <f t="shared" si="3"/>
        <v>1900.45</v>
      </c>
    </row>
    <row r="36" spans="1:6" ht="45" x14ac:dyDescent="0.25">
      <c r="A36" s="9">
        <f t="shared" si="4"/>
        <v>309</v>
      </c>
      <c r="B36" s="26" t="s">
        <v>42</v>
      </c>
      <c r="C36" s="10" t="s">
        <v>37</v>
      </c>
      <c r="D36" s="11">
        <v>102</v>
      </c>
      <c r="E36" s="12">
        <v>9.43</v>
      </c>
      <c r="F36" s="13">
        <f t="shared" si="3"/>
        <v>961.86</v>
      </c>
    </row>
    <row r="37" spans="1:6" ht="32.25" customHeight="1" x14ac:dyDescent="0.25">
      <c r="A37" s="9">
        <f t="shared" si="4"/>
        <v>310</v>
      </c>
      <c r="B37" s="26" t="s">
        <v>43</v>
      </c>
      <c r="C37" s="10" t="s">
        <v>37</v>
      </c>
      <c r="D37" s="11">
        <v>5955.5999999999995</v>
      </c>
      <c r="E37" s="12">
        <v>6.3</v>
      </c>
      <c r="F37" s="13">
        <f t="shared" si="3"/>
        <v>37520.28</v>
      </c>
    </row>
    <row r="38" spans="1:6" ht="45" x14ac:dyDescent="0.25">
      <c r="A38" s="9">
        <f t="shared" si="4"/>
        <v>311</v>
      </c>
      <c r="B38" s="26" t="s">
        <v>44</v>
      </c>
      <c r="C38" s="10" t="s">
        <v>16</v>
      </c>
      <c r="D38" s="11">
        <v>955.5</v>
      </c>
      <c r="E38" s="12">
        <v>28.139999999999997</v>
      </c>
      <c r="F38" s="13">
        <f t="shared" si="3"/>
        <v>26887.77</v>
      </c>
    </row>
    <row r="39" spans="1:6" ht="45" x14ac:dyDescent="0.25">
      <c r="A39" s="9">
        <f>A38+1</f>
        <v>312</v>
      </c>
      <c r="B39" s="26" t="s">
        <v>45</v>
      </c>
      <c r="C39" s="10" t="s">
        <v>16</v>
      </c>
      <c r="D39" s="11">
        <v>758.5</v>
      </c>
      <c r="E39" s="12">
        <v>41.98</v>
      </c>
      <c r="F39" s="13">
        <f t="shared" si="3"/>
        <v>31841.83</v>
      </c>
    </row>
    <row r="40" spans="1:6" ht="45" x14ac:dyDescent="0.25">
      <c r="A40" s="9">
        <f t="shared" ref="A40:A51" si="5">A39+1</f>
        <v>313</v>
      </c>
      <c r="B40" s="26" t="s">
        <v>46</v>
      </c>
      <c r="C40" s="10" t="s">
        <v>16</v>
      </c>
      <c r="D40" s="11">
        <v>129.5</v>
      </c>
      <c r="E40" s="12">
        <v>41.98</v>
      </c>
      <c r="F40" s="13">
        <f t="shared" si="3"/>
        <v>5436.41</v>
      </c>
    </row>
    <row r="41" spans="1:6" ht="45" x14ac:dyDescent="0.25">
      <c r="A41" s="9">
        <f t="shared" si="5"/>
        <v>314</v>
      </c>
      <c r="B41" s="26" t="s">
        <v>47</v>
      </c>
      <c r="C41" s="10" t="s">
        <v>16</v>
      </c>
      <c r="D41" s="11">
        <v>146</v>
      </c>
      <c r="E41" s="12">
        <v>125.55</v>
      </c>
      <c r="F41" s="13">
        <f t="shared" si="3"/>
        <v>18330.3</v>
      </c>
    </row>
    <row r="42" spans="1:6" ht="45" x14ac:dyDescent="0.25">
      <c r="A42" s="9">
        <f t="shared" si="5"/>
        <v>315</v>
      </c>
      <c r="B42" s="26" t="s">
        <v>48</v>
      </c>
      <c r="C42" s="10" t="s">
        <v>16</v>
      </c>
      <c r="D42" s="11">
        <v>330</v>
      </c>
      <c r="E42" s="12">
        <v>41.449999999999996</v>
      </c>
      <c r="F42" s="13">
        <f t="shared" si="3"/>
        <v>13678.5</v>
      </c>
    </row>
    <row r="43" spans="1:6" ht="30" x14ac:dyDescent="0.25">
      <c r="A43" s="9">
        <f t="shared" si="5"/>
        <v>316</v>
      </c>
      <c r="B43" s="26" t="s">
        <v>49</v>
      </c>
      <c r="C43" s="10" t="s">
        <v>37</v>
      </c>
      <c r="D43" s="11">
        <v>488.34</v>
      </c>
      <c r="E43" s="12">
        <v>34.99</v>
      </c>
      <c r="F43" s="13">
        <f t="shared" si="3"/>
        <v>17087.02</v>
      </c>
    </row>
    <row r="44" spans="1:6" ht="30" x14ac:dyDescent="0.25">
      <c r="A44" s="9">
        <f t="shared" si="5"/>
        <v>317</v>
      </c>
      <c r="B44" s="26" t="s">
        <v>50</v>
      </c>
      <c r="C44" s="10" t="s">
        <v>37</v>
      </c>
      <c r="D44" s="11">
        <v>127.17500000000001</v>
      </c>
      <c r="E44" s="12">
        <v>20.86</v>
      </c>
      <c r="F44" s="13">
        <f t="shared" si="3"/>
        <v>2652.87</v>
      </c>
    </row>
    <row r="45" spans="1:6" ht="30" x14ac:dyDescent="0.25">
      <c r="A45" s="9">
        <f t="shared" si="5"/>
        <v>318</v>
      </c>
      <c r="B45" s="26" t="s">
        <v>51</v>
      </c>
      <c r="C45" s="10" t="s">
        <v>52</v>
      </c>
      <c r="D45" s="11">
        <v>1</v>
      </c>
      <c r="E45" s="12">
        <v>7353.37</v>
      </c>
      <c r="F45" s="13">
        <f t="shared" si="3"/>
        <v>7353.37</v>
      </c>
    </row>
    <row r="46" spans="1:6" ht="30" x14ac:dyDescent="0.25">
      <c r="A46" s="9">
        <f t="shared" si="5"/>
        <v>319</v>
      </c>
      <c r="B46" s="26" t="s">
        <v>53</v>
      </c>
      <c r="C46" s="10" t="s">
        <v>12</v>
      </c>
      <c r="D46" s="11">
        <v>105</v>
      </c>
      <c r="E46" s="12">
        <v>182.27</v>
      </c>
      <c r="F46" s="13">
        <f t="shared" si="3"/>
        <v>19138.349999999999</v>
      </c>
    </row>
    <row r="47" spans="1:6" ht="45" x14ac:dyDescent="0.25">
      <c r="A47" s="9">
        <f t="shared" si="5"/>
        <v>320</v>
      </c>
      <c r="B47" s="26" t="s">
        <v>54</v>
      </c>
      <c r="C47" s="10" t="s">
        <v>37</v>
      </c>
      <c r="D47" s="11">
        <v>30</v>
      </c>
      <c r="E47" s="12">
        <v>415.67</v>
      </c>
      <c r="F47" s="13">
        <f t="shared" si="3"/>
        <v>12470.1</v>
      </c>
    </row>
    <row r="48" spans="1:6" ht="30" x14ac:dyDescent="0.25">
      <c r="A48" s="9">
        <f t="shared" si="5"/>
        <v>321</v>
      </c>
      <c r="B48" s="26" t="s">
        <v>55</v>
      </c>
      <c r="C48" s="10" t="s">
        <v>12</v>
      </c>
      <c r="D48" s="11">
        <v>2</v>
      </c>
      <c r="E48" s="12">
        <v>126.96000000000001</v>
      </c>
      <c r="F48" s="13">
        <f t="shared" si="3"/>
        <v>253.92</v>
      </c>
    </row>
    <row r="49" spans="1:6" ht="30" x14ac:dyDescent="0.25">
      <c r="A49" s="9">
        <f t="shared" si="5"/>
        <v>322</v>
      </c>
      <c r="B49" s="26" t="s">
        <v>56</v>
      </c>
      <c r="C49" s="10" t="s">
        <v>57</v>
      </c>
      <c r="D49" s="11">
        <v>264</v>
      </c>
      <c r="E49" s="12">
        <v>111.84</v>
      </c>
      <c r="F49" s="13">
        <f t="shared" si="3"/>
        <v>29525.759999999998</v>
      </c>
    </row>
    <row r="50" spans="1:6" ht="30" x14ac:dyDescent="0.25">
      <c r="A50" s="9">
        <f t="shared" si="5"/>
        <v>323</v>
      </c>
      <c r="B50" s="26" t="s">
        <v>58</v>
      </c>
      <c r="C50" s="10" t="s">
        <v>37</v>
      </c>
      <c r="D50" s="11">
        <v>18.25</v>
      </c>
      <c r="E50" s="12">
        <v>8.76</v>
      </c>
      <c r="F50" s="13">
        <f t="shared" si="3"/>
        <v>159.87</v>
      </c>
    </row>
    <row r="51" spans="1:6" ht="60" x14ac:dyDescent="0.25">
      <c r="A51" s="9">
        <f t="shared" si="5"/>
        <v>324</v>
      </c>
      <c r="B51" s="26" t="s">
        <v>59</v>
      </c>
      <c r="C51" s="10" t="s">
        <v>18</v>
      </c>
      <c r="D51" s="11">
        <v>2.7374999999999998</v>
      </c>
      <c r="E51" s="12">
        <v>263.53999999999996</v>
      </c>
      <c r="F51" s="13">
        <f t="shared" si="3"/>
        <v>721.44</v>
      </c>
    </row>
    <row r="52" spans="1:6" ht="15.75" thickBot="1" x14ac:dyDescent="0.3">
      <c r="A52" s="22"/>
      <c r="B52" s="53" t="s">
        <v>60</v>
      </c>
      <c r="C52" s="23"/>
      <c r="D52" s="24"/>
      <c r="E52" s="25"/>
      <c r="F52" s="52">
        <f>ROUND(SUM(F28:F51),2)</f>
        <v>451411.48</v>
      </c>
    </row>
    <row r="53" spans="1:6" ht="15.75" thickBot="1" x14ac:dyDescent="0.3">
      <c r="A53" s="6" t="s">
        <v>61</v>
      </c>
      <c r="B53" s="27" t="s">
        <v>62</v>
      </c>
      <c r="C53" s="8"/>
      <c r="D53" s="8"/>
      <c r="E53" s="8"/>
      <c r="F53" s="15"/>
    </row>
    <row r="54" spans="1:6" ht="33" customHeight="1" x14ac:dyDescent="0.25">
      <c r="A54" s="9">
        <v>401</v>
      </c>
      <c r="B54" s="26" t="s">
        <v>63</v>
      </c>
      <c r="C54" s="10" t="s">
        <v>64</v>
      </c>
      <c r="D54" s="11">
        <v>476.44800000000004</v>
      </c>
      <c r="E54" s="12">
        <v>226.81</v>
      </c>
      <c r="F54" s="13">
        <f t="shared" ref="F54:F58" si="6">ROUND(D54*E54,2)</f>
        <v>108063.17</v>
      </c>
    </row>
    <row r="55" spans="1:6" ht="45" x14ac:dyDescent="0.25">
      <c r="A55" s="9">
        <f>A54+1</f>
        <v>402</v>
      </c>
      <c r="B55" s="26" t="s">
        <v>65</v>
      </c>
      <c r="C55" s="10" t="s">
        <v>37</v>
      </c>
      <c r="D55" s="11">
        <v>4963</v>
      </c>
      <c r="E55" s="12">
        <v>27.8</v>
      </c>
      <c r="F55" s="13">
        <f t="shared" si="6"/>
        <v>137971.4</v>
      </c>
    </row>
    <row r="56" spans="1:6" ht="31.5" customHeight="1" x14ac:dyDescent="0.25">
      <c r="A56" s="9">
        <f>A55+1</f>
        <v>403</v>
      </c>
      <c r="B56" s="26" t="s">
        <v>66</v>
      </c>
      <c r="C56" s="10" t="s">
        <v>37</v>
      </c>
      <c r="D56" s="11">
        <v>1263</v>
      </c>
      <c r="E56" s="12">
        <v>27.08</v>
      </c>
      <c r="F56" s="13">
        <f t="shared" si="6"/>
        <v>34202.04</v>
      </c>
    </row>
    <row r="57" spans="1:6" ht="45" x14ac:dyDescent="0.25">
      <c r="A57" s="9">
        <f>A56+1</f>
        <v>404</v>
      </c>
      <c r="B57" s="26" t="s">
        <v>67</v>
      </c>
      <c r="C57" s="10" t="s">
        <v>37</v>
      </c>
      <c r="D57" s="11">
        <v>889.5</v>
      </c>
      <c r="E57" s="12">
        <v>37.770000000000003</v>
      </c>
      <c r="F57" s="13">
        <f t="shared" si="6"/>
        <v>33596.42</v>
      </c>
    </row>
    <row r="58" spans="1:6" ht="30" x14ac:dyDescent="0.25">
      <c r="A58" s="9">
        <f>A57+1</f>
        <v>405</v>
      </c>
      <c r="B58" s="26" t="s">
        <v>68</v>
      </c>
      <c r="C58" s="10" t="s">
        <v>64</v>
      </c>
      <c r="D58" s="11">
        <v>1659</v>
      </c>
      <c r="E58" s="12">
        <v>199.18</v>
      </c>
      <c r="F58" s="13">
        <f t="shared" si="6"/>
        <v>330439.62</v>
      </c>
    </row>
    <row r="59" spans="1:6" ht="15.75" thickBot="1" x14ac:dyDescent="0.3">
      <c r="A59" s="22"/>
      <c r="B59" s="53" t="s">
        <v>69</v>
      </c>
      <c r="C59" s="23"/>
      <c r="D59" s="24"/>
      <c r="E59" s="25"/>
      <c r="F59" s="52">
        <f>ROUND(SUM(F54:F58),2)</f>
        <v>644272.65</v>
      </c>
    </row>
    <row r="60" spans="1:6" ht="15.75" thickBot="1" x14ac:dyDescent="0.3">
      <c r="A60" s="6" t="s">
        <v>70</v>
      </c>
      <c r="B60" s="27" t="s">
        <v>71</v>
      </c>
      <c r="C60" s="8"/>
      <c r="D60" s="8"/>
      <c r="E60" s="8"/>
      <c r="F60" s="15"/>
    </row>
    <row r="61" spans="1:6" x14ac:dyDescent="0.25">
      <c r="A61" s="9">
        <v>501</v>
      </c>
      <c r="B61" s="26" t="s">
        <v>72</v>
      </c>
      <c r="C61" s="10" t="s">
        <v>73</v>
      </c>
      <c r="D61" s="11">
        <v>0.7</v>
      </c>
      <c r="E61" s="12">
        <v>343.2</v>
      </c>
      <c r="F61" s="13">
        <f t="shared" ref="F61:F90" si="7">ROUND(D61*E61,2)</f>
        <v>240.24</v>
      </c>
    </row>
    <row r="62" spans="1:6" x14ac:dyDescent="0.25">
      <c r="A62" s="9">
        <f>A61+1</f>
        <v>502</v>
      </c>
      <c r="B62" s="26" t="s">
        <v>74</v>
      </c>
      <c r="C62" s="10" t="s">
        <v>75</v>
      </c>
      <c r="D62" s="11">
        <v>670</v>
      </c>
      <c r="E62" s="12">
        <v>16.53</v>
      </c>
      <c r="F62" s="13">
        <f t="shared" si="7"/>
        <v>11075.1</v>
      </c>
    </row>
    <row r="63" spans="1:6" x14ac:dyDescent="0.25">
      <c r="A63" s="9">
        <f t="shared" ref="A63:A88" si="8">A62+1</f>
        <v>503</v>
      </c>
      <c r="B63" s="26" t="s">
        <v>76</v>
      </c>
      <c r="C63" s="10" t="s">
        <v>12</v>
      </c>
      <c r="D63" s="11">
        <v>9</v>
      </c>
      <c r="E63" s="12">
        <v>97.240000000000009</v>
      </c>
      <c r="F63" s="13">
        <f t="shared" si="7"/>
        <v>875.16</v>
      </c>
    </row>
    <row r="64" spans="1:6" x14ac:dyDescent="0.25">
      <c r="A64" s="9">
        <f t="shared" si="8"/>
        <v>504</v>
      </c>
      <c r="B64" s="26" t="s">
        <v>77</v>
      </c>
      <c r="C64" s="10" t="s">
        <v>12</v>
      </c>
      <c r="D64" s="11">
        <v>13</v>
      </c>
      <c r="E64" s="12">
        <v>310.73</v>
      </c>
      <c r="F64" s="13">
        <f t="shared" si="7"/>
        <v>4039.49</v>
      </c>
    </row>
    <row r="65" spans="1:6" x14ac:dyDescent="0.25">
      <c r="A65" s="9">
        <f t="shared" si="8"/>
        <v>505</v>
      </c>
      <c r="B65" s="26" t="s">
        <v>78</v>
      </c>
      <c r="C65" s="10" t="s">
        <v>12</v>
      </c>
      <c r="D65" s="11">
        <v>5</v>
      </c>
      <c r="E65" s="12">
        <v>388.96000000000004</v>
      </c>
      <c r="F65" s="13">
        <f t="shared" si="7"/>
        <v>1944.8</v>
      </c>
    </row>
    <row r="66" spans="1:6" x14ac:dyDescent="0.25">
      <c r="A66" s="9">
        <f t="shared" si="8"/>
        <v>506</v>
      </c>
      <c r="B66" s="26" t="s">
        <v>79</v>
      </c>
      <c r="C66" s="10" t="s">
        <v>12</v>
      </c>
      <c r="D66" s="11">
        <v>12</v>
      </c>
      <c r="E66" s="12">
        <v>542.76</v>
      </c>
      <c r="F66" s="13">
        <f t="shared" si="7"/>
        <v>6513.12</v>
      </c>
    </row>
    <row r="67" spans="1:6" x14ac:dyDescent="0.25">
      <c r="A67" s="9">
        <f t="shared" si="8"/>
        <v>507</v>
      </c>
      <c r="B67" s="26" t="s">
        <v>80</v>
      </c>
      <c r="C67" s="10" t="s">
        <v>12</v>
      </c>
      <c r="D67" s="11">
        <v>12</v>
      </c>
      <c r="E67" s="12">
        <v>410.26</v>
      </c>
      <c r="F67" s="13">
        <f t="shared" si="7"/>
        <v>4923.12</v>
      </c>
    </row>
    <row r="68" spans="1:6" x14ac:dyDescent="0.25">
      <c r="A68" s="9">
        <f t="shared" si="8"/>
        <v>508</v>
      </c>
      <c r="B68" s="26" t="s">
        <v>81</v>
      </c>
      <c r="C68" s="10" t="s">
        <v>12</v>
      </c>
      <c r="D68" s="11">
        <v>18</v>
      </c>
      <c r="E68" s="12">
        <v>533.48</v>
      </c>
      <c r="F68" s="13">
        <f t="shared" si="7"/>
        <v>9602.64</v>
      </c>
    </row>
    <row r="69" spans="1:6" x14ac:dyDescent="0.25">
      <c r="A69" s="9">
        <f t="shared" si="8"/>
        <v>509</v>
      </c>
      <c r="B69" s="26" t="s">
        <v>82</v>
      </c>
      <c r="C69" s="10" t="s">
        <v>12</v>
      </c>
      <c r="D69" s="11">
        <v>24</v>
      </c>
      <c r="E69" s="12">
        <v>1538.44</v>
      </c>
      <c r="F69" s="13">
        <f t="shared" si="7"/>
        <v>36922.559999999998</v>
      </c>
    </row>
    <row r="70" spans="1:6" x14ac:dyDescent="0.25">
      <c r="A70" s="9">
        <f t="shared" si="8"/>
        <v>510</v>
      </c>
      <c r="B70" s="26" t="s">
        <v>83</v>
      </c>
      <c r="C70" s="10" t="s">
        <v>12</v>
      </c>
      <c r="D70" s="11">
        <v>24</v>
      </c>
      <c r="E70" s="12">
        <v>109.34</v>
      </c>
      <c r="F70" s="13">
        <f t="shared" si="7"/>
        <v>2624.16</v>
      </c>
    </row>
    <row r="71" spans="1:6" ht="30" x14ac:dyDescent="0.25">
      <c r="A71" s="9">
        <f t="shared" si="8"/>
        <v>511</v>
      </c>
      <c r="B71" s="26" t="s">
        <v>84</v>
      </c>
      <c r="C71" s="10" t="s">
        <v>12</v>
      </c>
      <c r="D71" s="11">
        <v>6</v>
      </c>
      <c r="E71" s="12">
        <v>578.73</v>
      </c>
      <c r="F71" s="13">
        <f t="shared" si="7"/>
        <v>3472.38</v>
      </c>
    </row>
    <row r="72" spans="1:6" ht="30" x14ac:dyDescent="0.25">
      <c r="A72" s="9">
        <f t="shared" si="8"/>
        <v>512</v>
      </c>
      <c r="B72" s="26" t="s">
        <v>85</v>
      </c>
      <c r="C72" s="10" t="s">
        <v>12</v>
      </c>
      <c r="D72" s="11">
        <v>18</v>
      </c>
      <c r="E72" s="12">
        <v>365.28999999999996</v>
      </c>
      <c r="F72" s="13">
        <f t="shared" si="7"/>
        <v>6575.22</v>
      </c>
    </row>
    <row r="73" spans="1:6" x14ac:dyDescent="0.25">
      <c r="A73" s="9">
        <f t="shared" si="8"/>
        <v>513</v>
      </c>
      <c r="B73" s="26" t="s">
        <v>86</v>
      </c>
      <c r="C73" s="10" t="s">
        <v>12</v>
      </c>
      <c r="D73" s="11">
        <v>12</v>
      </c>
      <c r="E73" s="12">
        <v>188.76</v>
      </c>
      <c r="F73" s="13">
        <f t="shared" si="7"/>
        <v>2265.12</v>
      </c>
    </row>
    <row r="74" spans="1:6" ht="30" x14ac:dyDescent="0.25">
      <c r="A74" s="9">
        <f t="shared" si="8"/>
        <v>514</v>
      </c>
      <c r="B74" s="26" t="s">
        <v>87</v>
      </c>
      <c r="C74" s="10" t="s">
        <v>12</v>
      </c>
      <c r="D74" s="11">
        <v>1</v>
      </c>
      <c r="E74" s="12">
        <v>769.56000000000006</v>
      </c>
      <c r="F74" s="13">
        <f t="shared" si="7"/>
        <v>769.56</v>
      </c>
    </row>
    <row r="75" spans="1:6" x14ac:dyDescent="0.25">
      <c r="A75" s="9">
        <f t="shared" si="8"/>
        <v>515</v>
      </c>
      <c r="B75" s="26" t="s">
        <v>88</v>
      </c>
      <c r="C75" s="10" t="s">
        <v>12</v>
      </c>
      <c r="D75" s="11">
        <v>1</v>
      </c>
      <c r="E75" s="12">
        <v>3938.88</v>
      </c>
      <c r="F75" s="13">
        <f t="shared" si="7"/>
        <v>3938.88</v>
      </c>
    </row>
    <row r="76" spans="1:6" x14ac:dyDescent="0.25">
      <c r="A76" s="9">
        <f t="shared" si="8"/>
        <v>516</v>
      </c>
      <c r="B76" s="26" t="s">
        <v>89</v>
      </c>
      <c r="C76" s="10" t="s">
        <v>75</v>
      </c>
      <c r="D76" s="11">
        <v>700</v>
      </c>
      <c r="E76" s="12">
        <v>2.66</v>
      </c>
      <c r="F76" s="13">
        <f t="shared" si="7"/>
        <v>1862</v>
      </c>
    </row>
    <row r="77" spans="1:6" x14ac:dyDescent="0.25">
      <c r="A77" s="9">
        <f t="shared" si="8"/>
        <v>517</v>
      </c>
      <c r="B77" s="26" t="s">
        <v>90</v>
      </c>
      <c r="C77" s="10" t="s">
        <v>75</v>
      </c>
      <c r="D77" s="11">
        <v>520</v>
      </c>
      <c r="E77" s="12">
        <v>8</v>
      </c>
      <c r="F77" s="13">
        <f t="shared" si="7"/>
        <v>4160</v>
      </c>
    </row>
    <row r="78" spans="1:6" x14ac:dyDescent="0.25">
      <c r="A78" s="9">
        <f t="shared" si="8"/>
        <v>518</v>
      </c>
      <c r="B78" s="26" t="s">
        <v>91</v>
      </c>
      <c r="C78" s="10" t="s">
        <v>92</v>
      </c>
      <c r="D78" s="11">
        <v>14</v>
      </c>
      <c r="E78" s="12">
        <v>339.74999999999994</v>
      </c>
      <c r="F78" s="13">
        <f t="shared" si="7"/>
        <v>4756.5</v>
      </c>
    </row>
    <row r="79" spans="1:6" x14ac:dyDescent="0.25">
      <c r="A79" s="9">
        <f t="shared" si="8"/>
        <v>519</v>
      </c>
      <c r="B79" s="26" t="s">
        <v>93</v>
      </c>
      <c r="C79" s="10" t="s">
        <v>75</v>
      </c>
      <c r="D79" s="11">
        <v>400</v>
      </c>
      <c r="E79" s="12">
        <v>12.79</v>
      </c>
      <c r="F79" s="13">
        <f t="shared" si="7"/>
        <v>5116</v>
      </c>
    </row>
    <row r="80" spans="1:6" x14ac:dyDescent="0.25">
      <c r="A80" s="9">
        <f t="shared" si="8"/>
        <v>520</v>
      </c>
      <c r="B80" s="26" t="s">
        <v>94</v>
      </c>
      <c r="C80" s="10" t="s">
        <v>75</v>
      </c>
      <c r="D80" s="11">
        <v>980</v>
      </c>
      <c r="E80" s="12">
        <v>9.3199999999999985</v>
      </c>
      <c r="F80" s="13">
        <f t="shared" si="7"/>
        <v>9133.6</v>
      </c>
    </row>
    <row r="81" spans="1:6" x14ac:dyDescent="0.25">
      <c r="A81" s="9">
        <f t="shared" si="8"/>
        <v>521</v>
      </c>
      <c r="B81" s="26" t="s">
        <v>95</v>
      </c>
      <c r="C81" s="10" t="s">
        <v>75</v>
      </c>
      <c r="D81" s="11">
        <v>100</v>
      </c>
      <c r="E81" s="12">
        <v>4.8500000000000005</v>
      </c>
      <c r="F81" s="13">
        <f t="shared" si="7"/>
        <v>485</v>
      </c>
    </row>
    <row r="82" spans="1:6" x14ac:dyDescent="0.25">
      <c r="A82" s="9">
        <f t="shared" si="8"/>
        <v>522</v>
      </c>
      <c r="B82" s="26" t="s">
        <v>96</v>
      </c>
      <c r="C82" s="10" t="s">
        <v>75</v>
      </c>
      <c r="D82" s="11">
        <v>350</v>
      </c>
      <c r="E82" s="12">
        <v>4.8500000000000005</v>
      </c>
      <c r="F82" s="13">
        <f t="shared" si="7"/>
        <v>1697.5</v>
      </c>
    </row>
    <row r="83" spans="1:6" x14ac:dyDescent="0.25">
      <c r="A83" s="9">
        <f t="shared" si="8"/>
        <v>523</v>
      </c>
      <c r="B83" s="26" t="s">
        <v>97</v>
      </c>
      <c r="C83" s="10" t="s">
        <v>12</v>
      </c>
      <c r="D83" s="11">
        <v>24</v>
      </c>
      <c r="E83" s="12">
        <v>69.64</v>
      </c>
      <c r="F83" s="13">
        <f t="shared" si="7"/>
        <v>1671.36</v>
      </c>
    </row>
    <row r="84" spans="1:6" x14ac:dyDescent="0.25">
      <c r="A84" s="9">
        <f t="shared" si="8"/>
        <v>524</v>
      </c>
      <c r="B84" s="26" t="s">
        <v>98</v>
      </c>
      <c r="C84" s="10" t="s">
        <v>12</v>
      </c>
      <c r="D84" s="11">
        <v>7</v>
      </c>
      <c r="E84" s="12">
        <v>49.370000000000005</v>
      </c>
      <c r="F84" s="13">
        <f t="shared" si="7"/>
        <v>345.59</v>
      </c>
    </row>
    <row r="85" spans="1:6" x14ac:dyDescent="0.25">
      <c r="A85" s="9">
        <f t="shared" si="8"/>
        <v>525</v>
      </c>
      <c r="B85" s="26" t="s">
        <v>99</v>
      </c>
      <c r="C85" s="10" t="s">
        <v>12</v>
      </c>
      <c r="D85" s="11">
        <v>7</v>
      </c>
      <c r="E85" s="12">
        <v>24.68</v>
      </c>
      <c r="F85" s="13">
        <f t="shared" si="7"/>
        <v>172.76</v>
      </c>
    </row>
    <row r="86" spans="1:6" x14ac:dyDescent="0.25">
      <c r="A86" s="9">
        <f t="shared" si="8"/>
        <v>526</v>
      </c>
      <c r="B86" s="26" t="s">
        <v>100</v>
      </c>
      <c r="C86" s="10" t="s">
        <v>75</v>
      </c>
      <c r="D86" s="11">
        <v>21</v>
      </c>
      <c r="E86" s="12">
        <v>8.66</v>
      </c>
      <c r="F86" s="13">
        <f t="shared" si="7"/>
        <v>181.86</v>
      </c>
    </row>
    <row r="87" spans="1:6" x14ac:dyDescent="0.25">
      <c r="A87" s="9">
        <f t="shared" si="8"/>
        <v>527</v>
      </c>
      <c r="B87" s="26" t="s">
        <v>101</v>
      </c>
      <c r="C87" s="10" t="s">
        <v>12</v>
      </c>
      <c r="D87" s="11">
        <v>13</v>
      </c>
      <c r="E87" s="12">
        <v>6.86</v>
      </c>
      <c r="F87" s="13">
        <f t="shared" si="7"/>
        <v>89.18</v>
      </c>
    </row>
    <row r="88" spans="1:6" x14ac:dyDescent="0.25">
      <c r="A88" s="9">
        <f t="shared" si="8"/>
        <v>528</v>
      </c>
      <c r="B88" s="26" t="s">
        <v>102</v>
      </c>
      <c r="C88" s="10" t="s">
        <v>12</v>
      </c>
      <c r="D88" s="11">
        <v>42</v>
      </c>
      <c r="E88" s="12">
        <v>12.62</v>
      </c>
      <c r="F88" s="13">
        <f t="shared" si="7"/>
        <v>530.04</v>
      </c>
    </row>
    <row r="89" spans="1:6" x14ac:dyDescent="0.25">
      <c r="A89" s="9">
        <f>A88+1</f>
        <v>529</v>
      </c>
      <c r="B89" s="26" t="s">
        <v>103</v>
      </c>
      <c r="C89" s="10" t="s">
        <v>12</v>
      </c>
      <c r="D89" s="11">
        <v>108</v>
      </c>
      <c r="E89" s="12">
        <v>12.02</v>
      </c>
      <c r="F89" s="13">
        <f t="shared" si="7"/>
        <v>1298.1600000000001</v>
      </c>
    </row>
    <row r="90" spans="1:6" x14ac:dyDescent="0.25">
      <c r="A90" s="9">
        <f>A89+1</f>
        <v>530</v>
      </c>
      <c r="B90" s="26" t="s">
        <v>104</v>
      </c>
      <c r="C90" s="10" t="s">
        <v>12</v>
      </c>
      <c r="D90" s="11">
        <v>192</v>
      </c>
      <c r="E90" s="12">
        <v>8.58</v>
      </c>
      <c r="F90" s="13">
        <f t="shared" si="7"/>
        <v>1647.36</v>
      </c>
    </row>
    <row r="91" spans="1:6" ht="15.75" thickBot="1" x14ac:dyDescent="0.3">
      <c r="A91" s="22"/>
      <c r="B91" s="53" t="s">
        <v>105</v>
      </c>
      <c r="C91" s="23"/>
      <c r="D91" s="24"/>
      <c r="E91" s="25"/>
      <c r="F91" s="52">
        <f>ROUND(SUM(F61:F90),2)</f>
        <v>128928.46</v>
      </c>
    </row>
    <row r="92" spans="1:6" ht="15.75" thickBot="1" x14ac:dyDescent="0.3">
      <c r="A92" s="6" t="s">
        <v>106</v>
      </c>
      <c r="B92" s="27" t="s">
        <v>107</v>
      </c>
      <c r="C92" s="8"/>
      <c r="D92" s="8"/>
      <c r="E92" s="8"/>
      <c r="F92" s="15"/>
    </row>
    <row r="93" spans="1:6" ht="30" x14ac:dyDescent="0.25">
      <c r="A93" s="9">
        <v>601</v>
      </c>
      <c r="B93" s="26" t="s">
        <v>108</v>
      </c>
      <c r="C93" s="10" t="s">
        <v>12</v>
      </c>
      <c r="D93" s="11">
        <v>10</v>
      </c>
      <c r="E93" s="12">
        <v>505.29999999999995</v>
      </c>
      <c r="F93" s="13">
        <f t="shared" ref="F93:F109" si="9">ROUND(D93*E93,2)</f>
        <v>5053</v>
      </c>
    </row>
    <row r="94" spans="1:6" x14ac:dyDescent="0.25">
      <c r="A94" s="9">
        <f>A93+1</f>
        <v>602</v>
      </c>
      <c r="B94" s="26" t="s">
        <v>109</v>
      </c>
      <c r="C94" s="10" t="s">
        <v>12</v>
      </c>
      <c r="D94" s="11">
        <v>2</v>
      </c>
      <c r="E94" s="12">
        <v>2110.5500000000002</v>
      </c>
      <c r="F94" s="13">
        <f t="shared" si="9"/>
        <v>4221.1000000000004</v>
      </c>
    </row>
    <row r="95" spans="1:6" x14ac:dyDescent="0.25">
      <c r="A95" s="9">
        <f>A94+1</f>
        <v>603</v>
      </c>
      <c r="B95" s="26" t="s">
        <v>110</v>
      </c>
      <c r="C95" s="10" t="s">
        <v>12</v>
      </c>
      <c r="D95" s="11">
        <v>12</v>
      </c>
      <c r="E95" s="12">
        <v>34.980000000000004</v>
      </c>
      <c r="F95" s="13">
        <f t="shared" si="9"/>
        <v>419.76</v>
      </c>
    </row>
    <row r="96" spans="1:6" x14ac:dyDescent="0.25">
      <c r="A96" s="9">
        <f t="shared" ref="A96:A109" si="10">A95+1</f>
        <v>604</v>
      </c>
      <c r="B96" s="26" t="s">
        <v>111</v>
      </c>
      <c r="C96" s="10" t="s">
        <v>12</v>
      </c>
      <c r="D96" s="11">
        <v>12</v>
      </c>
      <c r="E96" s="12">
        <v>27.07</v>
      </c>
      <c r="F96" s="13">
        <f t="shared" si="9"/>
        <v>324.83999999999997</v>
      </c>
    </row>
    <row r="97" spans="1:6" ht="30" x14ac:dyDescent="0.25">
      <c r="A97" s="9">
        <f t="shared" si="10"/>
        <v>605</v>
      </c>
      <c r="B97" s="26" t="s">
        <v>112</v>
      </c>
      <c r="C97" s="10" t="s">
        <v>12</v>
      </c>
      <c r="D97" s="11">
        <v>1</v>
      </c>
      <c r="E97" s="12">
        <v>1505.46</v>
      </c>
      <c r="F97" s="13">
        <f t="shared" si="9"/>
        <v>1505.46</v>
      </c>
    </row>
    <row r="98" spans="1:6" x14ac:dyDescent="0.25">
      <c r="A98" s="9">
        <f t="shared" si="10"/>
        <v>606</v>
      </c>
      <c r="B98" s="26" t="s">
        <v>113</v>
      </c>
      <c r="C98" s="10" t="s">
        <v>12</v>
      </c>
      <c r="D98" s="11">
        <v>1</v>
      </c>
      <c r="E98" s="12">
        <v>2317.56</v>
      </c>
      <c r="F98" s="13">
        <f t="shared" si="9"/>
        <v>2317.56</v>
      </c>
    </row>
    <row r="99" spans="1:6" ht="30" x14ac:dyDescent="0.25">
      <c r="A99" s="9">
        <f t="shared" si="10"/>
        <v>607</v>
      </c>
      <c r="B99" s="26" t="s">
        <v>114</v>
      </c>
      <c r="C99" s="10" t="s">
        <v>12</v>
      </c>
      <c r="D99" s="11">
        <v>2</v>
      </c>
      <c r="E99" s="12">
        <v>1032.24</v>
      </c>
      <c r="F99" s="13">
        <f t="shared" si="9"/>
        <v>2064.48</v>
      </c>
    </row>
    <row r="100" spans="1:6" x14ac:dyDescent="0.25">
      <c r="A100" s="9">
        <f t="shared" si="10"/>
        <v>608</v>
      </c>
      <c r="B100" s="26" t="s">
        <v>115</v>
      </c>
      <c r="C100" s="10" t="s">
        <v>12</v>
      </c>
      <c r="D100" s="11">
        <v>1</v>
      </c>
      <c r="E100" s="12">
        <v>38.54</v>
      </c>
      <c r="F100" s="13">
        <f t="shared" si="9"/>
        <v>38.54</v>
      </c>
    </row>
    <row r="101" spans="1:6" x14ac:dyDescent="0.25">
      <c r="A101" s="9">
        <f t="shared" si="10"/>
        <v>609</v>
      </c>
      <c r="B101" s="26" t="s">
        <v>116</v>
      </c>
      <c r="C101" s="10" t="s">
        <v>12</v>
      </c>
      <c r="D101" s="11">
        <v>2</v>
      </c>
      <c r="E101" s="12">
        <v>3.7</v>
      </c>
      <c r="F101" s="13">
        <f t="shared" si="9"/>
        <v>7.4</v>
      </c>
    </row>
    <row r="102" spans="1:6" x14ac:dyDescent="0.25">
      <c r="A102" s="9">
        <f t="shared" si="10"/>
        <v>610</v>
      </c>
      <c r="B102" s="26" t="s">
        <v>117</v>
      </c>
      <c r="C102" s="10" t="s">
        <v>12</v>
      </c>
      <c r="D102" s="11">
        <v>2</v>
      </c>
      <c r="E102" s="12">
        <v>5.6899999999999995</v>
      </c>
      <c r="F102" s="13">
        <f t="shared" si="9"/>
        <v>11.38</v>
      </c>
    </row>
    <row r="103" spans="1:6" x14ac:dyDescent="0.25">
      <c r="A103" s="9">
        <f t="shared" si="10"/>
        <v>611</v>
      </c>
      <c r="B103" s="26" t="s">
        <v>118</v>
      </c>
      <c r="C103" s="10" t="s">
        <v>12</v>
      </c>
      <c r="D103" s="11">
        <v>2</v>
      </c>
      <c r="E103" s="12">
        <v>5.5200000000000005</v>
      </c>
      <c r="F103" s="13">
        <f t="shared" si="9"/>
        <v>11.04</v>
      </c>
    </row>
    <row r="104" spans="1:6" x14ac:dyDescent="0.25">
      <c r="A104" s="9">
        <f t="shared" si="10"/>
        <v>612</v>
      </c>
      <c r="B104" s="26" t="s">
        <v>119</v>
      </c>
      <c r="C104" s="10" t="s">
        <v>12</v>
      </c>
      <c r="D104" s="11">
        <v>1</v>
      </c>
      <c r="E104" s="12">
        <v>34.32</v>
      </c>
      <c r="F104" s="13">
        <f t="shared" si="9"/>
        <v>34.32</v>
      </c>
    </row>
    <row r="105" spans="1:6" x14ac:dyDescent="0.25">
      <c r="A105" s="9">
        <f t="shared" si="10"/>
        <v>613</v>
      </c>
      <c r="B105" s="26" t="s">
        <v>120</v>
      </c>
      <c r="C105" s="10" t="s">
        <v>12</v>
      </c>
      <c r="D105" s="11">
        <v>2</v>
      </c>
      <c r="E105" s="12">
        <v>34.32</v>
      </c>
      <c r="F105" s="13">
        <f t="shared" si="9"/>
        <v>68.64</v>
      </c>
    </row>
    <row r="106" spans="1:6" x14ac:dyDescent="0.25">
      <c r="A106" s="9">
        <f t="shared" si="10"/>
        <v>614</v>
      </c>
      <c r="B106" s="26" t="s">
        <v>89</v>
      </c>
      <c r="C106" s="10" t="s">
        <v>75</v>
      </c>
      <c r="D106" s="11">
        <v>200</v>
      </c>
      <c r="E106" s="12">
        <v>4.59</v>
      </c>
      <c r="F106" s="13">
        <f t="shared" si="9"/>
        <v>918</v>
      </c>
    </row>
    <row r="107" spans="1:6" x14ac:dyDescent="0.25">
      <c r="A107" s="9">
        <f t="shared" si="10"/>
        <v>615</v>
      </c>
      <c r="B107" s="26" t="s">
        <v>121</v>
      </c>
      <c r="C107" s="10" t="s">
        <v>75</v>
      </c>
      <c r="D107" s="11">
        <v>800</v>
      </c>
      <c r="E107" s="12">
        <v>4.4200000000000008</v>
      </c>
      <c r="F107" s="13">
        <f t="shared" si="9"/>
        <v>3536</v>
      </c>
    </row>
    <row r="108" spans="1:6" x14ac:dyDescent="0.25">
      <c r="A108" s="9">
        <f t="shared" si="10"/>
        <v>616</v>
      </c>
      <c r="B108" s="26" t="s">
        <v>122</v>
      </c>
      <c r="C108" s="10" t="s">
        <v>12</v>
      </c>
      <c r="D108" s="11">
        <v>24</v>
      </c>
      <c r="E108" s="12">
        <v>6.58</v>
      </c>
      <c r="F108" s="13">
        <f t="shared" si="9"/>
        <v>157.91999999999999</v>
      </c>
    </row>
    <row r="109" spans="1:6" x14ac:dyDescent="0.25">
      <c r="A109" s="9">
        <f t="shared" si="10"/>
        <v>617</v>
      </c>
      <c r="B109" s="26" t="s">
        <v>123</v>
      </c>
      <c r="C109" s="10" t="s">
        <v>75</v>
      </c>
      <c r="D109" s="11">
        <v>10</v>
      </c>
      <c r="E109" s="12">
        <v>4.7699999999999996</v>
      </c>
      <c r="F109" s="13">
        <f t="shared" si="9"/>
        <v>47.7</v>
      </c>
    </row>
    <row r="110" spans="1:6" ht="15.75" thickBot="1" x14ac:dyDescent="0.3">
      <c r="A110" s="22"/>
      <c r="B110" s="53" t="s">
        <v>124</v>
      </c>
      <c r="C110" s="23"/>
      <c r="D110" s="24"/>
      <c r="E110" s="25"/>
      <c r="F110" s="52">
        <f>ROUND(SUM(F93:F109),2)</f>
        <v>20737.14</v>
      </c>
    </row>
    <row r="111" spans="1:6" ht="15.75" thickBot="1" x14ac:dyDescent="0.3">
      <c r="A111" s="6" t="s">
        <v>125</v>
      </c>
      <c r="B111" s="27" t="s">
        <v>126</v>
      </c>
      <c r="C111" s="8"/>
      <c r="D111" s="8"/>
      <c r="E111" s="8"/>
      <c r="F111" s="15"/>
    </row>
    <row r="112" spans="1:6" x14ac:dyDescent="0.25">
      <c r="A112" s="9">
        <v>701</v>
      </c>
      <c r="B112" s="26" t="s">
        <v>127</v>
      </c>
      <c r="C112" s="10" t="s">
        <v>16</v>
      </c>
      <c r="D112" s="11">
        <v>10</v>
      </c>
      <c r="E112" s="12">
        <v>5.35</v>
      </c>
      <c r="F112" s="13">
        <f t="shared" ref="F112:F125" si="11">ROUND(D112*E112,2)</f>
        <v>53.5</v>
      </c>
    </row>
    <row r="113" spans="1:6" x14ac:dyDescent="0.25">
      <c r="A113" s="9">
        <f>A112+1</f>
        <v>702</v>
      </c>
      <c r="B113" s="26" t="s">
        <v>128</v>
      </c>
      <c r="C113" s="10" t="s">
        <v>18</v>
      </c>
      <c r="D113" s="11">
        <v>5</v>
      </c>
      <c r="E113" s="12">
        <v>17.88</v>
      </c>
      <c r="F113" s="13">
        <f t="shared" si="11"/>
        <v>89.4</v>
      </c>
    </row>
    <row r="114" spans="1:6" x14ac:dyDescent="0.25">
      <c r="A114" s="9">
        <f>A113+1</f>
        <v>703</v>
      </c>
      <c r="B114" s="26" t="s">
        <v>129</v>
      </c>
      <c r="C114" s="10" t="s">
        <v>18</v>
      </c>
      <c r="D114" s="11">
        <v>5</v>
      </c>
      <c r="E114" s="12">
        <v>56.050000000000004</v>
      </c>
      <c r="F114" s="13">
        <f t="shared" si="11"/>
        <v>280.25</v>
      </c>
    </row>
    <row r="115" spans="1:6" x14ac:dyDescent="0.25">
      <c r="A115" s="9">
        <f t="shared" ref="A115:A125" si="12">A114+1</f>
        <v>704</v>
      </c>
      <c r="B115" s="26" t="s">
        <v>130</v>
      </c>
      <c r="C115" s="10" t="s">
        <v>18</v>
      </c>
      <c r="D115" s="11">
        <v>5</v>
      </c>
      <c r="E115" s="12">
        <v>18.149999999999999</v>
      </c>
      <c r="F115" s="13">
        <f t="shared" si="11"/>
        <v>90.75</v>
      </c>
    </row>
    <row r="116" spans="1:6" x14ac:dyDescent="0.25">
      <c r="A116" s="9">
        <f t="shared" si="12"/>
        <v>705</v>
      </c>
      <c r="B116" s="26" t="s">
        <v>131</v>
      </c>
      <c r="C116" s="10" t="s">
        <v>18</v>
      </c>
      <c r="D116" s="11">
        <v>5</v>
      </c>
      <c r="E116" s="12">
        <v>16.590000000000003</v>
      </c>
      <c r="F116" s="13">
        <f t="shared" si="11"/>
        <v>82.95</v>
      </c>
    </row>
    <row r="117" spans="1:6" x14ac:dyDescent="0.25">
      <c r="A117" s="9">
        <f t="shared" si="12"/>
        <v>706</v>
      </c>
      <c r="B117" s="26" t="s">
        <v>132</v>
      </c>
      <c r="C117" s="10" t="s">
        <v>16</v>
      </c>
      <c r="D117" s="11">
        <v>12</v>
      </c>
      <c r="E117" s="12">
        <v>3.94</v>
      </c>
      <c r="F117" s="13">
        <f t="shared" si="11"/>
        <v>47.28</v>
      </c>
    </row>
    <row r="118" spans="1:6" x14ac:dyDescent="0.25">
      <c r="A118" s="9">
        <f t="shared" si="12"/>
        <v>707</v>
      </c>
      <c r="B118" s="26" t="s">
        <v>133</v>
      </c>
      <c r="C118" s="10" t="s">
        <v>12</v>
      </c>
      <c r="D118" s="11">
        <v>1</v>
      </c>
      <c r="E118" s="12">
        <v>164.67</v>
      </c>
      <c r="F118" s="13">
        <f t="shared" si="11"/>
        <v>164.67</v>
      </c>
    </row>
    <row r="119" spans="1:6" x14ac:dyDescent="0.25">
      <c r="A119" s="9">
        <f t="shared" si="12"/>
        <v>708</v>
      </c>
      <c r="B119" s="26" t="s">
        <v>134</v>
      </c>
      <c r="C119" s="10" t="s">
        <v>12</v>
      </c>
      <c r="D119" s="11">
        <v>1</v>
      </c>
      <c r="E119" s="12">
        <v>625.80999999999995</v>
      </c>
      <c r="F119" s="13">
        <f t="shared" si="11"/>
        <v>625.80999999999995</v>
      </c>
    </row>
    <row r="120" spans="1:6" x14ac:dyDescent="0.25">
      <c r="A120" s="9">
        <f t="shared" si="12"/>
        <v>709</v>
      </c>
      <c r="B120" s="26" t="s">
        <v>135</v>
      </c>
      <c r="C120" s="10" t="s">
        <v>12</v>
      </c>
      <c r="D120" s="11">
        <v>1</v>
      </c>
      <c r="E120" s="12">
        <v>62.72</v>
      </c>
      <c r="F120" s="13">
        <f t="shared" si="11"/>
        <v>62.72</v>
      </c>
    </row>
    <row r="121" spans="1:6" x14ac:dyDescent="0.25">
      <c r="A121" s="9">
        <f t="shared" si="12"/>
        <v>710</v>
      </c>
      <c r="B121" s="26" t="s">
        <v>136</v>
      </c>
      <c r="C121" s="10" t="s">
        <v>12</v>
      </c>
      <c r="D121" s="11">
        <v>1</v>
      </c>
      <c r="E121" s="12">
        <v>73.150000000000006</v>
      </c>
      <c r="F121" s="13">
        <f t="shared" si="11"/>
        <v>73.150000000000006</v>
      </c>
    </row>
    <row r="122" spans="1:6" x14ac:dyDescent="0.25">
      <c r="A122" s="9">
        <f t="shared" si="12"/>
        <v>711</v>
      </c>
      <c r="B122" s="26" t="s">
        <v>137</v>
      </c>
      <c r="C122" s="10" t="s">
        <v>12</v>
      </c>
      <c r="D122" s="11">
        <v>1</v>
      </c>
      <c r="E122" s="12">
        <v>197.84</v>
      </c>
      <c r="F122" s="13">
        <f t="shared" si="11"/>
        <v>197.84</v>
      </c>
    </row>
    <row r="123" spans="1:6" x14ac:dyDescent="0.25">
      <c r="A123" s="9">
        <f t="shared" si="12"/>
        <v>712</v>
      </c>
      <c r="B123" s="26" t="s">
        <v>138</v>
      </c>
      <c r="C123" s="10" t="s">
        <v>12</v>
      </c>
      <c r="D123" s="11">
        <v>1</v>
      </c>
      <c r="E123" s="12">
        <v>150.55000000000001</v>
      </c>
      <c r="F123" s="13">
        <f t="shared" si="11"/>
        <v>150.55000000000001</v>
      </c>
    </row>
    <row r="124" spans="1:6" ht="30" x14ac:dyDescent="0.25">
      <c r="A124" s="9">
        <f t="shared" si="12"/>
        <v>713</v>
      </c>
      <c r="B124" s="26" t="s">
        <v>139</v>
      </c>
      <c r="C124" s="10" t="s">
        <v>12</v>
      </c>
      <c r="D124" s="11">
        <v>1</v>
      </c>
      <c r="E124" s="12">
        <v>50016.78</v>
      </c>
      <c r="F124" s="13">
        <f t="shared" si="11"/>
        <v>50016.78</v>
      </c>
    </row>
    <row r="125" spans="1:6" x14ac:dyDescent="0.25">
      <c r="A125" s="9">
        <f t="shared" si="12"/>
        <v>714</v>
      </c>
      <c r="B125" s="26" t="s">
        <v>140</v>
      </c>
      <c r="C125" s="10" t="s">
        <v>16</v>
      </c>
      <c r="D125" s="11">
        <v>40</v>
      </c>
      <c r="E125" s="12">
        <v>3.5</v>
      </c>
      <c r="F125" s="13">
        <f t="shared" si="11"/>
        <v>140</v>
      </c>
    </row>
    <row r="126" spans="1:6" ht="15.75" thickBot="1" x14ac:dyDescent="0.3">
      <c r="A126" s="22"/>
      <c r="B126" s="53" t="s">
        <v>141</v>
      </c>
      <c r="C126" s="23"/>
      <c r="D126" s="24"/>
      <c r="E126" s="25"/>
      <c r="F126" s="52">
        <f>ROUND(SUM(F112:F125),2)</f>
        <v>52075.65</v>
      </c>
    </row>
    <row r="127" spans="1:6" ht="15.75" thickBot="1" x14ac:dyDescent="0.3">
      <c r="A127" s="6" t="s">
        <v>142</v>
      </c>
      <c r="B127" s="27" t="s">
        <v>143</v>
      </c>
      <c r="C127" s="8"/>
      <c r="D127" s="8"/>
      <c r="E127" s="8"/>
      <c r="F127" s="15"/>
    </row>
    <row r="128" spans="1:6" x14ac:dyDescent="0.25">
      <c r="A128" s="9">
        <v>801</v>
      </c>
      <c r="B128" s="26" t="s">
        <v>144</v>
      </c>
      <c r="C128" s="10" t="s">
        <v>16</v>
      </c>
      <c r="D128" s="11">
        <v>150</v>
      </c>
      <c r="E128" s="12">
        <v>38.57</v>
      </c>
      <c r="F128" s="13">
        <f t="shared" ref="F128:F141" si="13">ROUND(D128*E128,2)</f>
        <v>5785.5</v>
      </c>
    </row>
    <row r="129" spans="1:6" x14ac:dyDescent="0.25">
      <c r="A129" s="9">
        <f>A128+1</f>
        <v>802</v>
      </c>
      <c r="B129" s="26" t="s">
        <v>145</v>
      </c>
      <c r="C129" s="10" t="s">
        <v>16</v>
      </c>
      <c r="D129" s="11">
        <v>65</v>
      </c>
      <c r="E129" s="12">
        <v>59.379999999999988</v>
      </c>
      <c r="F129" s="13">
        <f t="shared" si="13"/>
        <v>3859.7</v>
      </c>
    </row>
    <row r="130" spans="1:6" x14ac:dyDescent="0.25">
      <c r="A130" s="9">
        <f t="shared" ref="A130:A141" si="14">A129+1</f>
        <v>803</v>
      </c>
      <c r="B130" s="26" t="s">
        <v>146</v>
      </c>
      <c r="C130" s="10" t="s">
        <v>16</v>
      </c>
      <c r="D130" s="11">
        <v>60</v>
      </c>
      <c r="E130" s="12">
        <v>99.11999999999999</v>
      </c>
      <c r="F130" s="13">
        <f t="shared" si="13"/>
        <v>5947.2</v>
      </c>
    </row>
    <row r="131" spans="1:6" x14ac:dyDescent="0.25">
      <c r="A131" s="9">
        <f t="shared" si="14"/>
        <v>804</v>
      </c>
      <c r="B131" s="26" t="s">
        <v>127</v>
      </c>
      <c r="C131" s="10" t="s">
        <v>16</v>
      </c>
      <c r="D131" s="11">
        <v>240</v>
      </c>
      <c r="E131" s="12">
        <v>5.35</v>
      </c>
      <c r="F131" s="13">
        <f t="shared" si="13"/>
        <v>1284</v>
      </c>
    </row>
    <row r="132" spans="1:6" x14ac:dyDescent="0.25">
      <c r="A132" s="9">
        <f t="shared" si="14"/>
        <v>805</v>
      </c>
      <c r="B132" s="26" t="s">
        <v>147</v>
      </c>
      <c r="C132" s="10" t="s">
        <v>18</v>
      </c>
      <c r="D132" s="11">
        <v>25</v>
      </c>
      <c r="E132" s="12">
        <v>39.039999999999992</v>
      </c>
      <c r="F132" s="13">
        <f t="shared" si="13"/>
        <v>976</v>
      </c>
    </row>
    <row r="133" spans="1:6" x14ac:dyDescent="0.25">
      <c r="A133" s="9">
        <f t="shared" si="14"/>
        <v>806</v>
      </c>
      <c r="B133" s="26" t="s">
        <v>148</v>
      </c>
      <c r="C133" s="10" t="s">
        <v>18</v>
      </c>
      <c r="D133" s="11">
        <v>500</v>
      </c>
      <c r="E133" s="12">
        <v>17.88</v>
      </c>
      <c r="F133" s="13">
        <f t="shared" si="13"/>
        <v>8940</v>
      </c>
    </row>
    <row r="134" spans="1:6" x14ac:dyDescent="0.25">
      <c r="A134" s="9">
        <f t="shared" si="14"/>
        <v>807</v>
      </c>
      <c r="B134" s="26" t="s">
        <v>129</v>
      </c>
      <c r="C134" s="10" t="s">
        <v>18</v>
      </c>
      <c r="D134" s="11">
        <v>200</v>
      </c>
      <c r="E134" s="12">
        <v>56.050000000000004</v>
      </c>
      <c r="F134" s="13">
        <f t="shared" si="13"/>
        <v>11210</v>
      </c>
    </row>
    <row r="135" spans="1:6" x14ac:dyDescent="0.25">
      <c r="A135" s="9">
        <f t="shared" si="14"/>
        <v>808</v>
      </c>
      <c r="B135" s="26" t="s">
        <v>149</v>
      </c>
      <c r="C135" s="10" t="s">
        <v>18</v>
      </c>
      <c r="D135" s="11">
        <v>300</v>
      </c>
      <c r="E135" s="12">
        <v>42.5</v>
      </c>
      <c r="F135" s="13">
        <f t="shared" si="13"/>
        <v>12750</v>
      </c>
    </row>
    <row r="136" spans="1:6" x14ac:dyDescent="0.25">
      <c r="A136" s="9">
        <f t="shared" si="14"/>
        <v>809</v>
      </c>
      <c r="B136" s="26" t="s">
        <v>131</v>
      </c>
      <c r="C136" s="10" t="s">
        <v>18</v>
      </c>
      <c r="D136" s="11">
        <v>500</v>
      </c>
      <c r="E136" s="12">
        <v>16.590000000000003</v>
      </c>
      <c r="F136" s="13">
        <f t="shared" si="13"/>
        <v>8295</v>
      </c>
    </row>
    <row r="137" spans="1:6" x14ac:dyDescent="0.25">
      <c r="A137" s="9">
        <f t="shared" si="14"/>
        <v>810</v>
      </c>
      <c r="B137" s="26" t="s">
        <v>150</v>
      </c>
      <c r="C137" s="10" t="s">
        <v>18</v>
      </c>
      <c r="D137" s="11">
        <v>25</v>
      </c>
      <c r="E137" s="12">
        <v>16.590000000000003</v>
      </c>
      <c r="F137" s="13">
        <f t="shared" si="13"/>
        <v>414.75</v>
      </c>
    </row>
    <row r="138" spans="1:6" x14ac:dyDescent="0.25">
      <c r="A138" s="9">
        <f t="shared" si="14"/>
        <v>811</v>
      </c>
      <c r="B138" s="26" t="s">
        <v>151</v>
      </c>
      <c r="C138" s="10" t="s">
        <v>12</v>
      </c>
      <c r="D138" s="11">
        <v>2</v>
      </c>
      <c r="E138" s="12">
        <v>403.44</v>
      </c>
      <c r="F138" s="13">
        <f t="shared" si="13"/>
        <v>806.88</v>
      </c>
    </row>
    <row r="139" spans="1:6" x14ac:dyDescent="0.25">
      <c r="A139" s="9">
        <f t="shared" si="14"/>
        <v>812</v>
      </c>
      <c r="B139" s="26" t="s">
        <v>152</v>
      </c>
      <c r="C139" s="10" t="s">
        <v>12</v>
      </c>
      <c r="D139" s="11">
        <v>12</v>
      </c>
      <c r="E139" s="12">
        <v>792.76</v>
      </c>
      <c r="F139" s="13">
        <f t="shared" si="13"/>
        <v>9513.1200000000008</v>
      </c>
    </row>
    <row r="140" spans="1:6" x14ac:dyDescent="0.25">
      <c r="A140" s="9">
        <f t="shared" si="14"/>
        <v>813</v>
      </c>
      <c r="B140" s="26" t="s">
        <v>153</v>
      </c>
      <c r="C140" s="10" t="s">
        <v>16</v>
      </c>
      <c r="D140" s="11">
        <v>11</v>
      </c>
      <c r="E140" s="12">
        <v>703.76</v>
      </c>
      <c r="F140" s="13">
        <f t="shared" si="13"/>
        <v>7741.36</v>
      </c>
    </row>
    <row r="141" spans="1:6" x14ac:dyDescent="0.25">
      <c r="A141" s="9">
        <f t="shared" si="14"/>
        <v>814</v>
      </c>
      <c r="B141" s="26" t="s">
        <v>154</v>
      </c>
      <c r="C141" s="10" t="s">
        <v>12</v>
      </c>
      <c r="D141" s="11">
        <v>10</v>
      </c>
      <c r="E141" s="12">
        <v>89.47</v>
      </c>
      <c r="F141" s="13">
        <f t="shared" si="13"/>
        <v>894.7</v>
      </c>
    </row>
    <row r="142" spans="1:6" ht="15.75" thickBot="1" x14ac:dyDescent="0.3">
      <c r="A142" s="22"/>
      <c r="B142" s="53" t="s">
        <v>155</v>
      </c>
      <c r="C142" s="23"/>
      <c r="D142" s="24"/>
      <c r="E142" s="25"/>
      <c r="F142" s="52">
        <f>SUM(F128:F141)</f>
        <v>78418.209999999992</v>
      </c>
    </row>
    <row r="143" spans="1:6" ht="15.75" thickBot="1" x14ac:dyDescent="0.3">
      <c r="A143" s="6" t="s">
        <v>172</v>
      </c>
      <c r="B143" s="27" t="s">
        <v>156</v>
      </c>
      <c r="C143" s="8"/>
      <c r="D143" s="8"/>
      <c r="E143" s="8"/>
      <c r="F143" s="15"/>
    </row>
    <row r="144" spans="1:6" x14ac:dyDescent="0.25">
      <c r="A144" s="38"/>
      <c r="B144" s="39" t="s">
        <v>157</v>
      </c>
      <c r="C144" s="40"/>
      <c r="D144" s="41"/>
      <c r="E144" s="42"/>
      <c r="F144" s="43"/>
    </row>
    <row r="145" spans="1:6" x14ac:dyDescent="0.25">
      <c r="A145" s="9">
        <v>901</v>
      </c>
      <c r="B145" s="26" t="s">
        <v>158</v>
      </c>
      <c r="C145" s="10"/>
      <c r="D145" s="11"/>
      <c r="E145" s="12"/>
      <c r="F145" s="13"/>
    </row>
    <row r="146" spans="1:6" x14ac:dyDescent="0.25">
      <c r="A146" s="9"/>
      <c r="B146" s="26" t="s">
        <v>159</v>
      </c>
      <c r="C146" s="10" t="s">
        <v>12</v>
      </c>
      <c r="D146" s="11">
        <v>1980</v>
      </c>
      <c r="E146" s="12">
        <v>3.59</v>
      </c>
      <c r="F146" s="13">
        <f t="shared" ref="F146:F150" si="15">ROUND(D146*E146,2)</f>
        <v>7108.2</v>
      </c>
    </row>
    <row r="147" spans="1:6" x14ac:dyDescent="0.25">
      <c r="A147" s="9"/>
      <c r="B147" s="26" t="s">
        <v>160</v>
      </c>
      <c r="C147" s="10" t="s">
        <v>12</v>
      </c>
      <c r="D147" s="11">
        <v>2850</v>
      </c>
      <c r="E147" s="12">
        <v>3.59</v>
      </c>
      <c r="F147" s="13">
        <f t="shared" si="15"/>
        <v>10231.5</v>
      </c>
    </row>
    <row r="148" spans="1:6" x14ac:dyDescent="0.25">
      <c r="A148" s="9"/>
      <c r="B148" s="26" t="s">
        <v>161</v>
      </c>
      <c r="C148" s="10" t="s">
        <v>12</v>
      </c>
      <c r="D148" s="11">
        <v>1470</v>
      </c>
      <c r="E148" s="12">
        <v>3.3600000000000003</v>
      </c>
      <c r="F148" s="13">
        <f t="shared" si="15"/>
        <v>4939.2</v>
      </c>
    </row>
    <row r="149" spans="1:6" x14ac:dyDescent="0.25">
      <c r="A149" s="9">
        <v>902</v>
      </c>
      <c r="B149" s="26" t="s">
        <v>162</v>
      </c>
      <c r="C149" s="10" t="s">
        <v>16</v>
      </c>
      <c r="D149" s="11">
        <v>285</v>
      </c>
      <c r="E149" s="12">
        <v>10.88</v>
      </c>
      <c r="F149" s="13">
        <f t="shared" si="15"/>
        <v>3100.8</v>
      </c>
    </row>
    <row r="150" spans="1:6" x14ac:dyDescent="0.25">
      <c r="A150" s="9">
        <v>903</v>
      </c>
      <c r="B150" s="26" t="s">
        <v>163</v>
      </c>
      <c r="C150" s="10" t="s">
        <v>37</v>
      </c>
      <c r="D150" s="11">
        <v>330</v>
      </c>
      <c r="E150" s="12">
        <v>6.0699999999999994</v>
      </c>
      <c r="F150" s="13">
        <f t="shared" si="15"/>
        <v>2003.1</v>
      </c>
    </row>
    <row r="151" spans="1:6" ht="15.75" thickBot="1" x14ac:dyDescent="0.3">
      <c r="A151" s="48"/>
      <c r="B151" s="55" t="s">
        <v>164</v>
      </c>
      <c r="C151" s="49"/>
      <c r="D151" s="50"/>
      <c r="E151" s="51"/>
      <c r="F151" s="54">
        <f>SUM(F146:F150)</f>
        <v>27382.799999999999</v>
      </c>
    </row>
    <row r="152" spans="1:6" ht="20.45" customHeight="1" thickBot="1" x14ac:dyDescent="0.3">
      <c r="A152" s="44"/>
      <c r="B152" s="45" t="s">
        <v>173</v>
      </c>
      <c r="C152" s="44"/>
      <c r="D152" s="46"/>
      <c r="E152" s="46"/>
      <c r="F152" s="47">
        <f>F151+F142+F126+F110+F91+F59+F52+F26+F20</f>
        <v>1752384.11</v>
      </c>
    </row>
    <row r="153" spans="1:6" ht="16.899999999999999" customHeight="1" x14ac:dyDescent="0.25">
      <c r="A153" s="32"/>
      <c r="B153" s="33" t="s">
        <v>168</v>
      </c>
      <c r="C153" s="34"/>
      <c r="D153" s="35"/>
      <c r="E153" s="36"/>
      <c r="F153" s="37">
        <f>ROUND(F152*0.1,2)</f>
        <v>175238.41</v>
      </c>
    </row>
    <row r="154" spans="1:6" x14ac:dyDescent="0.25">
      <c r="A154" s="16"/>
      <c r="B154" s="28" t="s">
        <v>169</v>
      </c>
      <c r="C154" s="30"/>
      <c r="D154" s="18"/>
      <c r="E154" s="17"/>
      <c r="F154" s="19">
        <f>F152+F153</f>
        <v>1927622.52</v>
      </c>
    </row>
    <row r="155" spans="1:6" x14ac:dyDescent="0.25">
      <c r="A155" s="16"/>
      <c r="B155" s="28" t="s">
        <v>170</v>
      </c>
      <c r="C155" s="30"/>
      <c r="D155" s="18"/>
      <c r="E155" s="17"/>
      <c r="F155" s="19">
        <f>ROUND((F154*0.2),2)</f>
        <v>385524.5</v>
      </c>
    </row>
    <row r="156" spans="1:6" ht="15.75" thickBot="1" x14ac:dyDescent="0.3">
      <c r="A156" s="31"/>
      <c r="B156" s="29" t="s">
        <v>171</v>
      </c>
      <c r="C156" s="31"/>
      <c r="D156" s="20"/>
      <c r="E156" s="20"/>
      <c r="F156" s="21">
        <f>F154+F155</f>
        <v>2313147.02</v>
      </c>
    </row>
  </sheetData>
  <mergeCells count="9">
    <mergeCell ref="A2:F3"/>
    <mergeCell ref="A4:F5"/>
    <mergeCell ref="A1:F1"/>
    <mergeCell ref="A6:A8"/>
    <mergeCell ref="B6:B8"/>
    <mergeCell ref="C6:C8"/>
    <mergeCell ref="D6:D8"/>
    <mergeCell ref="E6:E7"/>
    <mergeCell ref="F6:F7"/>
  </mergeCells>
  <pageMargins left="0.51181102362204722" right="0.11811023622047245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КСС</vt:lpstr>
      <vt:lpstr>КСС!Печат_заглавия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Деян Дончев</dc:creator>
  <cp:lastModifiedBy>Maria</cp:lastModifiedBy>
  <cp:lastPrinted>2024-04-08T13:36:59Z</cp:lastPrinted>
  <dcterms:created xsi:type="dcterms:W3CDTF">2023-12-28T09:38:06Z</dcterms:created>
  <dcterms:modified xsi:type="dcterms:W3CDTF">2024-04-08T13:37:54Z</dcterms:modified>
</cp:coreProperties>
</file>